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elta.sim.sise/webdav/64b0d5e5505ea419c1d6f1ab36796c3ab9ce0670/46908020216/a4062e2b-d384-4201-a05a-0ec9ad49cc52/"/>
    </mc:Choice>
  </mc:AlternateContent>
  <xr:revisionPtr revIDLastSave="0" documentId="13_ncr:1_{54222430-4A1D-4AAA-B904-60FDD3E49012}" xr6:coauthVersionLast="47" xr6:coauthVersionMax="47" xr10:uidLastSave="{00000000-0000-0000-0000-000000000000}"/>
  <bookViews>
    <workbookView xWindow="-108" yWindow="-108" windowWidth="23256" windowHeight="12576" activeTab="1" xr2:uid="{B3C50A22-557F-4D71-9D40-B4142FAAD44C}"/>
  </bookViews>
  <sheets>
    <sheet name="Tegevuskava 2024" sheetId="1" r:id="rId1"/>
    <sheet name="Eelarve 2024"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34" i="5" l="1"/>
  <c r="P34" i="5"/>
  <c r="O34" i="5"/>
  <c r="N34" i="5"/>
  <c r="M34" i="5"/>
  <c r="L34" i="5"/>
  <c r="K34" i="5"/>
  <c r="J34" i="5"/>
  <c r="I34" i="5"/>
  <c r="H34" i="5"/>
  <c r="G34" i="5"/>
  <c r="T33" i="5"/>
  <c r="T32" i="5"/>
  <c r="S31" i="5"/>
  <c r="R31" i="5"/>
  <c r="Q31" i="5"/>
  <c r="P31" i="5"/>
  <c r="O31" i="5"/>
  <c r="N31" i="5"/>
  <c r="M31" i="5"/>
  <c r="L31" i="5"/>
  <c r="L30" i="5" s="1"/>
  <c r="K31" i="5"/>
  <c r="K30" i="5" s="1"/>
  <c r="J31" i="5"/>
  <c r="J30" i="5" s="1"/>
  <c r="I31" i="5"/>
  <c r="H31" i="5"/>
  <c r="T31" i="5" s="1"/>
  <c r="G31" i="5"/>
  <c r="S30" i="5"/>
  <c r="R30" i="5"/>
  <c r="Q30" i="5"/>
  <c r="P30" i="5"/>
  <c r="O30" i="5"/>
  <c r="N30" i="5"/>
  <c r="M30" i="5"/>
  <c r="I30" i="5"/>
  <c r="H30" i="5"/>
  <c r="T30" i="5" s="1"/>
  <c r="G30" i="5"/>
  <c r="T29" i="5"/>
  <c r="T28" i="5"/>
  <c r="T27" i="5"/>
  <c r="S26" i="5"/>
  <c r="R26" i="5"/>
  <c r="Q26" i="5"/>
  <c r="P26" i="5"/>
  <c r="O26" i="5"/>
  <c r="N26" i="5"/>
  <c r="M26" i="5"/>
  <c r="L26" i="5"/>
  <c r="K26" i="5"/>
  <c r="J26" i="5"/>
  <c r="I26" i="5"/>
  <c r="H26" i="5"/>
  <c r="T26" i="5" s="1"/>
  <c r="G26" i="5"/>
  <c r="T24" i="5"/>
  <c r="G24" i="5"/>
  <c r="G22" i="5" s="1"/>
  <c r="T23" i="5"/>
  <c r="G23" i="5"/>
  <c r="S22" i="5"/>
  <c r="R22" i="5"/>
  <c r="Q22" i="5"/>
  <c r="P22" i="5"/>
  <c r="O22" i="5"/>
  <c r="O15" i="5" s="1"/>
  <c r="O10" i="5" s="1"/>
  <c r="O35" i="5" s="1"/>
  <c r="N22" i="5"/>
  <c r="N15" i="5" s="1"/>
  <c r="N10" i="5" s="1"/>
  <c r="N35" i="5" s="1"/>
  <c r="M22" i="5"/>
  <c r="M15" i="5" s="1"/>
  <c r="M10" i="5" s="1"/>
  <c r="M35" i="5" s="1"/>
  <c r="L22" i="5"/>
  <c r="L15" i="5" s="1"/>
  <c r="L10" i="5" s="1"/>
  <c r="K22" i="5"/>
  <c r="J22" i="5"/>
  <c r="I22" i="5"/>
  <c r="H22" i="5"/>
  <c r="T22" i="5" s="1"/>
  <c r="T21" i="5"/>
  <c r="T20" i="5"/>
  <c r="T19" i="5"/>
  <c r="S18" i="5"/>
  <c r="R18" i="5"/>
  <c r="R15" i="5" s="1"/>
  <c r="Q18" i="5"/>
  <c r="Q15" i="5" s="1"/>
  <c r="P18" i="5"/>
  <c r="P15" i="5" s="1"/>
  <c r="P10" i="5" s="1"/>
  <c r="P35" i="5" s="1"/>
  <c r="O18" i="5"/>
  <c r="N18" i="5"/>
  <c r="M18" i="5"/>
  <c r="L18" i="5"/>
  <c r="K18" i="5"/>
  <c r="J18" i="5"/>
  <c r="I18" i="5"/>
  <c r="H18" i="5"/>
  <c r="T18" i="5" s="1"/>
  <c r="G18" i="5"/>
  <c r="T17" i="5"/>
  <c r="S16" i="5"/>
  <c r="S15" i="5" s="1"/>
  <c r="R16" i="5"/>
  <c r="Q16" i="5"/>
  <c r="P16" i="5"/>
  <c r="O16" i="5"/>
  <c r="N16" i="5"/>
  <c r="M16" i="5"/>
  <c r="L16" i="5"/>
  <c r="K16" i="5"/>
  <c r="J16" i="5"/>
  <c r="I16" i="5"/>
  <c r="I15" i="5" s="1"/>
  <c r="I10" i="5" s="1"/>
  <c r="I35" i="5" s="1"/>
  <c r="H16" i="5"/>
  <c r="T16" i="5" s="1"/>
  <c r="G16" i="5"/>
  <c r="K15" i="5"/>
  <c r="K10" i="5" s="1"/>
  <c r="J15" i="5"/>
  <c r="J10" i="5" s="1"/>
  <c r="T14" i="5"/>
  <c r="G14" i="5"/>
  <c r="T13" i="5"/>
  <c r="G13" i="5"/>
  <c r="T12" i="5"/>
  <c r="G12" i="5"/>
  <c r="S11" i="5"/>
  <c r="S10" i="5" s="1"/>
  <c r="S35" i="5" s="1"/>
  <c r="R11" i="5"/>
  <c r="R34" i="5" s="1"/>
  <c r="Q11" i="5"/>
  <c r="Q34" i="5" s="1"/>
  <c r="P11" i="5"/>
  <c r="O11" i="5"/>
  <c r="N11" i="5"/>
  <c r="M11" i="5"/>
  <c r="L11" i="5"/>
  <c r="K11" i="5"/>
  <c r="J11" i="5"/>
  <c r="I11" i="5"/>
  <c r="H11" i="5"/>
  <c r="T11" i="5" s="1"/>
  <c r="G11" i="5"/>
  <c r="K35" i="5" l="1"/>
  <c r="J35" i="5"/>
  <c r="L35" i="5"/>
  <c r="G15" i="5"/>
  <c r="G10" i="5" s="1"/>
  <c r="T34" i="5"/>
  <c r="Q10" i="5"/>
  <c r="Q35" i="5" s="1"/>
  <c r="R10" i="5"/>
  <c r="R35" i="5" s="1"/>
  <c r="H15" i="5"/>
  <c r="G35" i="5"/>
  <c r="H10" i="5" l="1"/>
  <c r="T15" i="5"/>
  <c r="H35" i="5" l="1"/>
  <c r="T35" i="5" s="1"/>
  <c r="T10" i="5"/>
</calcChain>
</file>

<file path=xl/sharedStrings.xml><?xml version="1.0" encoding="utf-8"?>
<sst xmlns="http://schemas.openxmlformats.org/spreadsheetml/2006/main" count="169" uniqueCount="144">
  <si>
    <t>Kirjeldus</t>
  </si>
  <si>
    <t>Vastutaja</t>
  </si>
  <si>
    <t xml:space="preserve">STAD sekkumise koostöömudeli kohandamine, arendamine ja rakendamine KOV-des
</t>
  </si>
  <si>
    <t>Õppevisiidid välisriikidesse (vastavalt vajadusele)</t>
  </si>
  <si>
    <t>Vastutustundliku teeninduse ja turvalisuse tagamise koolituste kohandamine/arendamine ning läbiviimine ööelus osalevatele partneritele</t>
  </si>
  <si>
    <t xml:space="preserve">Koolituse väljatöötamine </t>
  </si>
  <si>
    <t>Koolituse testimine</t>
  </si>
  <si>
    <t>Koolitajate koolitamine</t>
  </si>
  <si>
    <t>Koolituse läbiviimine</t>
  </si>
  <si>
    <t>Vajalike töövahendite ja materjalide väljatöötamine, tõlkimine, kohandamine ja tootmine</t>
  </si>
  <si>
    <t>Sekkumise hindamine ja uuringud</t>
  </si>
  <si>
    <t>koolituste tagasiside hindamine</t>
  </si>
  <si>
    <t>Projektijuhtimine</t>
  </si>
  <si>
    <t>Tööde planeerimine, partnerite kaasamine,  lepingute sõlmimine ja haldamine, aruandlus</t>
  </si>
  <si>
    <t>STAD koostöömudeli koostamine/kohandamine partneritele (KOV, politsei, erasektor)</t>
  </si>
  <si>
    <t>Sekkumise hindamissüsteemi arendamine ja rakendamine, testostlemiste juhendmine</t>
  </si>
  <si>
    <t>Kommunikatsioonitegevused, materjalide tootmine</t>
  </si>
  <si>
    <t>TAI</t>
  </si>
  <si>
    <t>TAI/KOV</t>
  </si>
  <si>
    <t>Projekt „Ennetava ja turvalise elukeskkonna arendamine“</t>
  </si>
  <si>
    <t>Tegevuse nimetus</t>
  </si>
  <si>
    <t>Jrk nr</t>
  </si>
  <si>
    <t>1.</t>
  </si>
  <si>
    <t>1.1.</t>
  </si>
  <si>
    <t>1.2.</t>
  </si>
  <si>
    <t>1.3.</t>
  </si>
  <si>
    <t>1.4.</t>
  </si>
  <si>
    <t>2.</t>
  </si>
  <si>
    <t>2.1.</t>
  </si>
  <si>
    <t>2.2.</t>
  </si>
  <si>
    <t>2.2.1.</t>
  </si>
  <si>
    <t>2.3.</t>
  </si>
  <si>
    <t>2.2.1.1.</t>
  </si>
  <si>
    <t>2.2.1.2.</t>
  </si>
  <si>
    <t>2.2.1.3.</t>
  </si>
  <si>
    <t>2.2.1.4.</t>
  </si>
  <si>
    <t>3.</t>
  </si>
  <si>
    <t>3.1.</t>
  </si>
  <si>
    <t>3.2.</t>
  </si>
  <si>
    <t>koolitajate koolitamine</t>
  </si>
  <si>
    <t>koolituse testimine</t>
  </si>
  <si>
    <t>koolituse läbiviimine</t>
  </si>
  <si>
    <t>4.</t>
  </si>
  <si>
    <t>4.1.</t>
  </si>
  <si>
    <t>4.2.</t>
  </si>
  <si>
    <t>5.</t>
  </si>
  <si>
    <t>5.1.</t>
  </si>
  <si>
    <t>Koolitus järelevalve (politsei, KOV) teostajatele:</t>
  </si>
  <si>
    <t xml:space="preserve">koolituse väljatöötamine </t>
  </si>
  <si>
    <t>Sihtgruppide teavitamine meedias (artiklid, intervjuud)</t>
  </si>
  <si>
    <t>STAD koostöömudeli rakendamine. KOV koordinaatori toetamine sekkumise elluviimisel</t>
  </si>
  <si>
    <t xml:space="preserve">Koolitatakse Tallinna ja Kuressaare alkoholi müügiga tegelevaid teenindjaid, viiakse läbi vähemalt 4 koolitust. </t>
  </si>
  <si>
    <t xml:space="preserve">Koolitatakse Tallinna ja Kuressaare KOV-i ja politsei spetsialiste, viiakse läbi vähemalt 4 koolitust. </t>
  </si>
  <si>
    <t xml:space="preserve">Sekkumise baastaseme hindamine küsitlusuuringuga. Testostlemise uuringu läbiviimine </t>
  </si>
  <si>
    <t>Koolituse tagasiside küsimustike koostamine. Tagasiside kogumne ja regulaarne analüüsimine</t>
  </si>
  <si>
    <t>Projekti tegevused toimuvad ajakavas, dokumentatsioon on korrektselt hallatud ning aruandlus esitatud õigeaegselt</t>
  </si>
  <si>
    <t>Artiklite avaldamine maakonna lehtedes ja üleriigilistes päevalehtedes ning sotsiaalmeedias. Terviseinfo.ee veebilehel avalikustatakse KOV juhendmaterjal ja koolitustega seotud info. Laaditakse üles teavikud ja jaotusmaterjalid</t>
  </si>
  <si>
    <t>STAD materjalide väljatöötamine, tõlkimine, kohandamine, juhendmaterjali tootmine</t>
  </si>
  <si>
    <t>Koolitusmaterjal koostatakse loodava STAD juhendmaterjali alusel.  Jätkub e-õppeplatvormil interaktiivse õppevara (sh õppevideod, visuaalsed materjalid, testid jm) loomine. Viiakse läbi koolituse testimine ja analüüsitud tulemuste põhjal tehakse vajaminevad muudatused koolituse sisus ja korralduses. Viiakse läbi testostlejate koolitamine.</t>
  </si>
  <si>
    <t xml:space="preserve">Jätkub interaktiivse õppevara (õppevideod, visuaalsed materjalid, testid jm) koostamine ja Rise e-õppe platvormil koolituse loomine. Koolitus töötatakse välja eesti keeles ja vene keelde tõlgitakse abistavad materjalid, mis lisatakse koolitusplatvormile. Viiakse läbi koolituse testimine ja analüüsitud tulemuste põhjal tehakse vajaminevad muudatused koolituse sisus ja korralduses. </t>
  </si>
  <si>
    <t>Koolitus teenindajatele ja meelelahutusasutuse töötajatele (eesti keeles). Õppimist toetavad materjalid venekeelsele õppijale.</t>
  </si>
  <si>
    <t xml:space="preserve">Alategevuse 2.3 detailne aasta tegevuskava </t>
  </si>
  <si>
    <t xml:space="preserve">Materjalide kohandamiseks/koostamiseks tõlketööde tellimine (rootsi/soome/eesti/vene/inglise). "STAD-turvaline ööelu" juhendi koostamine, keeletoimetamine, kujundamine, trükkimine või veebis avaldamine.
</t>
  </si>
  <si>
    <t>STAD projekti meeskonna liikmete visiidid Rootsi (Stocholmi) või Soome kogemuste vahetamise eesmärgil vastavalt vajadusele. Vajadusel välisekspertide toomine Eestisse järelevalve kogemuse vahendamiseks Eesti kolleegidega.</t>
  </si>
  <si>
    <t xml:space="preserve">STAD koostöömudeli tutvustamine KOV-s. Regulaarsed töökohtumised ja seminarid KOV-s (Tallinnas ja Kuressaares) või sidevahendite kaudu STAD sekkumise elluviimiseks vajaliku töörühma või töörühmade moodustamine KOV-s (KOV, politsei, erasektor jt osapooled). Kokkuleppete sõlmimine prtnerite vahel ja tegevuste elluviimise planeerimine ja nõustamine.  </t>
  </si>
  <si>
    <t>Alategevuse 2.3 detailne 2024. aasta eelarve</t>
  </si>
  <si>
    <t>Jrk.nr.</t>
  </si>
  <si>
    <t>Kululiik</t>
  </si>
  <si>
    <t>Ühik</t>
  </si>
  <si>
    <t>Ühikute arv</t>
  </si>
  <si>
    <t>Ühiku maksumus (EUR)</t>
  </si>
  <si>
    <t>jaanuar</t>
  </si>
  <si>
    <t>veebruar</t>
  </si>
  <si>
    <t>märts</t>
  </si>
  <si>
    <t>aprill</t>
  </si>
  <si>
    <t>mai</t>
  </si>
  <si>
    <t>juuni</t>
  </si>
  <si>
    <t>juuli</t>
  </si>
  <si>
    <t>august</t>
  </si>
  <si>
    <t>september</t>
  </si>
  <si>
    <t>oktoober</t>
  </si>
  <si>
    <t>november</t>
  </si>
  <si>
    <t>detsember</t>
  </si>
  <si>
    <t>Maksumus KOKKU (EUR)</t>
  </si>
  <si>
    <t>Sekkumisprogrammi ettevalmistamine, katsetamine, arendamine ja laiendamine</t>
  </si>
  <si>
    <t>Otsene personalikulu</t>
  </si>
  <si>
    <t>1.1.1.</t>
  </si>
  <si>
    <t>Projektijuht</t>
  </si>
  <si>
    <t xml:space="preserve">Sekkumisprogrammi tervikliku elluviimise juhtimine vastavalt tegevuskavale (tegevuste iga-aastane planeerimine, suhtlus projekti partneritega, projekti aruandlus). Sekkumisprogrammi juhendmaterjali koostamises osalemine. Sekkumisprogrammi elluviimise seiramine ja andmete koondamine. KOV sekkumisprogrammi juhi ja sekkumisprogrammi meeskonna juhendamine ja toetamine tegevuste elluviimisel, vajadusel KOV korralistel koosolekutel osalemine.   Koostööpartnerite kaasamine, sekkumisprogrammiga seotud informatsiooni edastamine teistele osapooltele.    </t>
  </si>
  <si>
    <t>1.1.2.</t>
  </si>
  <si>
    <t>Analüütik</t>
  </si>
  <si>
    <t>Sekkumisprogrammi hindamissüteemi väljatöötamine ning selle elluviimine. Uuringuteläbiviimine ja  tulemuste analüüsimine. Koolituste tagasiside analüüsimine</t>
  </si>
  <si>
    <t>1.1.3.</t>
  </si>
  <si>
    <t>Koolitusspetsialist</t>
  </si>
  <si>
    <t>Koolituste väljatöötamises osalemine, koolitajate lepingute haldamine, koolituste tehniline korraldamine</t>
  </si>
  <si>
    <t>Sekkumisprogrammi ettevalmistamise, katsetamise, arendamise ja laiendamise muud kulud</t>
  </si>
  <si>
    <t>STAD sekkumise koostöömudeli kohandamise, arendamise ja elluviimise muud kulud</t>
  </si>
  <si>
    <t>2.1.1.</t>
  </si>
  <si>
    <t>Eestile kohandatud sekkumisprogrammi juhendmaterjali koostamine KOV tasandil kasutamiseks.  Projekti elluviimiseks vajalike töövahendite ja teavikute koostamine</t>
  </si>
  <si>
    <t>STAD sekkumisprogrammi materjalide tõlkimine, juhendmaterjali koostamine, keeletoimetamine kujundamine ja trükkimine. Sealhulgas erinevate töövahendite, ankeetide, skaalade  ja teavikute koostamine KOV tasandil levitamiseks. Töökohtumised ja seminarid KOV spetsialistidega ja STAD sekkumisprogrammi töörühmadega juhendmaterjalide koostamiseks ja tutvustamiseks.</t>
  </si>
  <si>
    <t>Koolituste väljatöötamise ja arendamise muud kulud</t>
  </si>
  <si>
    <t>Koolitusmatarjalide koostamine, sh tõlkimine ja kohandamine</t>
  </si>
  <si>
    <t xml:space="preserve">Koolitusmaterjalide (sh ülesanded ja testid) väljatöötamiseks sisuekspertide kaasamine, tõlkimine originaalkeelest eesti ja vene keelde, keeleline toimetamine. </t>
  </si>
  <si>
    <t>2.2.2.</t>
  </si>
  <si>
    <t>Koolitusmaterjalide tõlkimine, keeltoimetmine, tootmine</t>
  </si>
  <si>
    <t>Veebipõhiste interaktiivsete e-õppematerjalide loomine, õppevideod,visualiseeritud algoritmid, joonised, õppedisaineri/haridustehnoloogi töötasu</t>
  </si>
  <si>
    <t>2.2.3.</t>
  </si>
  <si>
    <t>Koolitajate koolituse läbiviimise töötasud + tehniline korraldus</t>
  </si>
  <si>
    <r>
      <t xml:space="preserve">koolitajate andragoogiliste oskuste ja sisuliste pädevuste  suurendmiseks ja ühise inforuumi loomiseks läbiviidavad koolitused 2-päevane kontaktõppes koolitus. </t>
    </r>
    <r>
      <rPr>
        <sz val="12"/>
        <rFont val="Times New Roman"/>
        <family val="1"/>
        <charset val="186"/>
      </rPr>
      <t>Testostlejate koolitamine.</t>
    </r>
  </si>
  <si>
    <t>Teiste koolituste elluviimise sh pilootkoolituste läbiviimise muud kulud</t>
  </si>
  <si>
    <t>2.3.1.</t>
  </si>
  <si>
    <t>e-koolituse haldamisega seotud tasud ja e-seminar 4 h</t>
  </si>
  <si>
    <t>Teenindajatele ja meelelahutustöötajatele suunatud 1-2 päevase e-koolituste haldamine, veebilehe ülalhoidmine ja hooldus, litsensitasu õppekeskkonna tarkvara kasutamise eest, e-koolitusele järgneva 4h  e-seminar läbiviijate tasu</t>
  </si>
  <si>
    <t>2.3.2.</t>
  </si>
  <si>
    <t xml:space="preserve">e-koolituse haldamisega seotud tasud ja kontaktõppe koolitajate töötasud, </t>
  </si>
  <si>
    <t>Kombineeritud koolitus järelevalve ametnikele (politsei ja KOV) 1+2 päeva, sh 2- päevane kontaktõpe 2 koolitajaga max 20 inimest rühmas.
Koolitaja tasu keskmiselt 1500 eurot päevas.</t>
  </si>
  <si>
    <t>2.3.3.</t>
  </si>
  <si>
    <t>Ruumid ja toitlustus</t>
  </si>
  <si>
    <t>Kontaktõppe läbiviimise korral ruumid  ja toitlustus 2 päevaks 20 inimesele
Ruumid ja tehnika 336 eurot päevas + 20 inimese toitlustus 600 eurot päevas</t>
  </si>
  <si>
    <t>2.4.</t>
  </si>
  <si>
    <t>Kogukonna mobiliseerimiseks kommunikatsioonitegevuste muud kulud</t>
  </si>
  <si>
    <t>2.4.1.</t>
  </si>
  <si>
    <t>Veebikeskkonna arendamine ja haldamine</t>
  </si>
  <si>
    <t>Programmiga seotud teabe loomine, kujundamine ja haldamine (terviseinfo.ee)</t>
  </si>
  <si>
    <t>2.4.2.</t>
  </si>
  <si>
    <t>Teavitustegevused</t>
  </si>
  <si>
    <t>tasuliste meediapindada ost, eriala ajakirjades või mujal kanalites intervjuude ja artiklite avaldamiseks</t>
  </si>
  <si>
    <t>2.4.3.</t>
  </si>
  <si>
    <t xml:space="preserve">Teavikute ja töövahedite kujundamine ja tootmine  </t>
  </si>
  <si>
    <t xml:space="preserve">Sekkumisprogrammi ja kahjude vähendamisega seotud jaotusmaterjalid (sh abi saamise võimalused) joomiskeskkondades levitamiseks (posterid, kleepsud, sildid, teavikud jne). </t>
  </si>
  <si>
    <t>Sekkumisprogramm hindamine ja uuringud</t>
  </si>
  <si>
    <t>Sekkumisprogrammi hindamise ja uuringutega seotud muud  kulud</t>
  </si>
  <si>
    <t>3.1.1.</t>
  </si>
  <si>
    <t>Sekkumisprogrammi hindamismetoodika  ja hindamisplaani koostamine. Uuringute läbiviimise ja andmete analüüsimisega seotud kulud</t>
  </si>
  <si>
    <t xml:space="preserve">Sekkumisprogrammi hindamiseks vajalike indikaatorite määratlemine, andmekogumiseks vajalike juhiste ja vormide koostamine </t>
  </si>
  <si>
    <t>3.1.2.</t>
  </si>
  <si>
    <t>Küsitlusuuringu läbiviimine meelelahutusasutuste töötajate hulgas baastaseme määramiseks. 
Testostlemise uuringu läbiviimine baastaseme määramiseks. 
Andmete analüüs. Raporti koostamine</t>
  </si>
  <si>
    <t>Kaudne kulu (15% otsestest personalikuludest)</t>
  </si>
  <si>
    <t>MAKSUMUS KOKKU</t>
  </si>
  <si>
    <t xml:space="preserve">Erinevate osapoolte koostöömudeli kirjeldamine, rollide määratlemine, sekkumiseks vajaliku struktuuri loomine KOV-s. Töökohtumiste organiseerimine KOV-is (Tallinn, Kuressaare) STAD koostöömudeli osapoolte kaardistamiseks, tegevuste määratlemiseks. Juhend valmib eeldatavalt teise kvartali alguses ja on elektrooniliselt kättesaadav. </t>
  </si>
  <si>
    <t xml:space="preserve">Tõlgitakse, keeletoimetatakse ja kujundatakse ning vajadusel trükitakse koolituseks vajaminevaid materjale. Kujundatakse programmi visuaalne identiteet ja logo.
Toodetakse  jaotusmaterjalid (posterid, kleepsud, märgid) meelelahutusasutustes ja alkoholi müügiga tegelevates asutustes jagamiseks.
Toodetakse ja trükitakse STAD programmi eesmärke ja tegevusi tutvustavad teavikud erinevatele sihtrühmadele. </t>
  </si>
  <si>
    <t>Veebilehtede terviseinfo.ee, alkoinfo.ee ja narkoinfo.ee täiendamine ööelu teemadega ja STAD infoga.</t>
  </si>
  <si>
    <t>Lisa 3</t>
  </si>
  <si>
    <t>Lisa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</si>
</sst>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charset val="186"/>
      <scheme val="minor"/>
    </font>
    <font>
      <b/>
      <sz val="11"/>
      <color theme="1"/>
      <name val="Calibri"/>
      <family val="2"/>
      <charset val="186"/>
      <scheme val="minor"/>
    </font>
    <font>
      <sz val="8"/>
      <name val="Calibri"/>
      <family val="2"/>
      <charset val="186"/>
      <scheme val="minor"/>
    </font>
    <font>
      <b/>
      <sz val="10"/>
      <name val="Times New Roman"/>
      <family val="1"/>
      <charset val="186"/>
    </font>
    <font>
      <sz val="11"/>
      <color theme="1"/>
      <name val="Times New Roman"/>
      <family val="1"/>
      <charset val="186"/>
    </font>
    <font>
      <b/>
      <sz val="11"/>
      <color theme="1"/>
      <name val="Times New Roman"/>
      <family val="1"/>
      <charset val="186"/>
    </font>
    <font>
      <sz val="11"/>
      <color rgb="FF000000"/>
      <name val="Times New Roman"/>
      <family val="1"/>
      <charset val="186"/>
    </font>
    <font>
      <sz val="11"/>
      <name val="Times New Roman"/>
      <family val="1"/>
      <charset val="186"/>
    </font>
    <font>
      <sz val="12"/>
      <color theme="1"/>
      <name val="Times New Roman"/>
      <family val="1"/>
      <charset val="186"/>
    </font>
    <font>
      <b/>
      <sz val="12"/>
      <color theme="1"/>
      <name val="Times New Roman"/>
      <family val="1"/>
      <charset val="186"/>
    </font>
    <font>
      <sz val="11"/>
      <color theme="0" tint="-0.34998626667073579"/>
      <name val="Calibri"/>
      <family val="2"/>
      <charset val="186"/>
      <scheme val="minor"/>
    </font>
    <font>
      <b/>
      <sz val="12"/>
      <name val="Times New Roman"/>
      <family val="1"/>
      <charset val="186"/>
    </font>
    <font>
      <sz val="12"/>
      <name val="Times New Roman"/>
      <family val="1"/>
      <charset val="186"/>
    </font>
    <font>
      <sz val="11"/>
      <name val="Calibri"/>
      <family val="2"/>
      <charset val="186"/>
      <scheme val="minor"/>
    </font>
  </fonts>
  <fills count="13">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81">
    <xf numFmtId="0" fontId="0" fillId="0" borderId="0" xfId="0"/>
    <xf numFmtId="49" fontId="0" fillId="0" borderId="0" xfId="0" applyNumberFormat="1" applyAlignment="1">
      <alignment wrapText="1"/>
    </xf>
    <xf numFmtId="0" fontId="1" fillId="0" borderId="0" xfId="0" applyFont="1"/>
    <xf numFmtId="0" fontId="0" fillId="0" borderId="0" xfId="0" applyAlignment="1">
      <alignment horizontal="center" vertical="center"/>
    </xf>
    <xf numFmtId="0" fontId="0" fillId="0" borderId="0" xfId="0" applyAlignment="1">
      <alignment horizontal="left" vertical="top" wrapText="1"/>
    </xf>
    <xf numFmtId="0" fontId="4" fillId="0" borderId="0" xfId="0" applyFont="1"/>
    <xf numFmtId="0" fontId="4" fillId="0" borderId="0" xfId="0" applyFont="1" applyAlignment="1">
      <alignment horizontal="left" vertical="top" wrapText="1"/>
    </xf>
    <xf numFmtId="0" fontId="4" fillId="0" borderId="0" xfId="0" applyFont="1" applyAlignment="1">
      <alignment horizontal="center" vertical="center"/>
    </xf>
    <xf numFmtId="49" fontId="4" fillId="0" borderId="0" xfId="0" applyNumberFormat="1" applyFont="1" applyAlignment="1">
      <alignment wrapText="1"/>
    </xf>
    <xf numFmtId="49" fontId="4" fillId="0" borderId="1" xfId="0" applyNumberFormat="1" applyFont="1" applyBorder="1" applyAlignment="1">
      <alignment wrapText="1"/>
    </xf>
    <xf numFmtId="0" fontId="4" fillId="0" borderId="1" xfId="0" applyFont="1" applyBorder="1"/>
    <xf numFmtId="0" fontId="5" fillId="0" borderId="1" xfId="0" applyFont="1" applyBorder="1"/>
    <xf numFmtId="0" fontId="5" fillId="0" borderId="1" xfId="0" applyFont="1" applyBorder="1" applyAlignment="1">
      <alignment vertical="top"/>
    </xf>
    <xf numFmtId="49" fontId="5" fillId="0" borderId="1" xfId="0" applyNumberFormat="1" applyFont="1" applyBorder="1" applyAlignment="1">
      <alignment vertical="top" wrapText="1"/>
    </xf>
    <xf numFmtId="0" fontId="5" fillId="3" borderId="1" xfId="0" applyFont="1" applyFill="1" applyBorder="1" applyAlignment="1">
      <alignment horizontal="center" vertical="top"/>
    </xf>
    <xf numFmtId="0" fontId="5" fillId="3" borderId="1" xfId="0" applyFont="1" applyFill="1" applyBorder="1" applyAlignment="1">
      <alignment horizontal="left" vertical="top" wrapText="1"/>
    </xf>
    <xf numFmtId="49" fontId="4" fillId="2" borderId="1" xfId="0" applyNumberFormat="1" applyFont="1" applyFill="1" applyBorder="1" applyAlignment="1">
      <alignment wrapText="1"/>
    </xf>
    <xf numFmtId="0" fontId="4" fillId="2" borderId="1" xfId="0" applyFont="1" applyFill="1" applyBorder="1"/>
    <xf numFmtId="0" fontId="4" fillId="2" borderId="1" xfId="0" applyFont="1" applyFill="1" applyBorder="1" applyAlignment="1">
      <alignment horizontal="left" vertical="top" wrapText="1"/>
    </xf>
    <xf numFmtId="0" fontId="4" fillId="2" borderId="1" xfId="0" applyFont="1" applyFill="1" applyBorder="1" applyAlignment="1">
      <alignment horizontal="center" vertical="center"/>
    </xf>
    <xf numFmtId="0" fontId="5" fillId="5" borderId="1" xfId="0" applyFont="1" applyFill="1" applyBorder="1"/>
    <xf numFmtId="49" fontId="5" fillId="5" borderId="1" xfId="0" applyNumberFormat="1" applyFont="1" applyFill="1" applyBorder="1" applyAlignment="1">
      <alignment wrapText="1"/>
    </xf>
    <xf numFmtId="0" fontId="4" fillId="5" borderId="1" xfId="0" applyFont="1" applyFill="1" applyBorder="1"/>
    <xf numFmtId="0" fontId="4" fillId="0" borderId="1" xfId="0" applyFont="1" applyBorder="1" applyAlignment="1">
      <alignment horizontal="center" vertical="center"/>
    </xf>
    <xf numFmtId="0" fontId="4" fillId="4" borderId="1" xfId="0" applyFont="1" applyFill="1" applyBorder="1"/>
    <xf numFmtId="49" fontId="5" fillId="4" borderId="1" xfId="0" applyNumberFormat="1" applyFont="1" applyFill="1" applyBorder="1" applyAlignment="1">
      <alignment wrapText="1"/>
    </xf>
    <xf numFmtId="0" fontId="4" fillId="0" borderId="1" xfId="0" applyFont="1" applyBorder="1" applyAlignment="1">
      <alignment horizontal="left" vertical="top" wrapText="1"/>
    </xf>
    <xf numFmtId="49" fontId="6" fillId="0" borderId="1" xfId="0" applyNumberFormat="1" applyFont="1" applyBorder="1" applyAlignment="1">
      <alignment wrapText="1"/>
    </xf>
    <xf numFmtId="0" fontId="5" fillId="4" borderId="1" xfId="0" applyFont="1" applyFill="1" applyBorder="1"/>
    <xf numFmtId="0" fontId="4" fillId="4" borderId="1" xfId="0" applyFont="1" applyFill="1" applyBorder="1" applyAlignment="1">
      <alignment horizontal="center" vertical="center"/>
    </xf>
    <xf numFmtId="49" fontId="4" fillId="0" borderId="2" xfId="0" applyNumberFormat="1" applyFont="1" applyBorder="1" applyAlignment="1">
      <alignment wrapText="1"/>
    </xf>
    <xf numFmtId="0" fontId="4" fillId="6" borderId="1" xfId="0" applyFont="1" applyFill="1" applyBorder="1"/>
    <xf numFmtId="0" fontId="4" fillId="0" borderId="1" xfId="0" applyFont="1" applyBorder="1" applyAlignment="1">
      <alignment horizontal="left" wrapText="1"/>
    </xf>
    <xf numFmtId="0" fontId="7" fillId="0" borderId="1" xfId="0" applyFont="1" applyBorder="1" applyAlignment="1">
      <alignment horizontal="left" vertical="top" wrapText="1"/>
    </xf>
    <xf numFmtId="0" fontId="4" fillId="0" borderId="1" xfId="0" applyFont="1" applyBorder="1" applyAlignment="1">
      <alignment vertical="top" wrapText="1"/>
    </xf>
    <xf numFmtId="0" fontId="7" fillId="0" borderId="1" xfId="0" applyFont="1" applyBorder="1" applyAlignment="1">
      <alignment vertical="top" wrapText="1"/>
    </xf>
    <xf numFmtId="49" fontId="4" fillId="5" borderId="1" xfId="0" applyNumberFormat="1" applyFont="1" applyFill="1" applyBorder="1" applyAlignment="1">
      <alignment wrapText="1"/>
    </xf>
    <xf numFmtId="0" fontId="8" fillId="0" borderId="0" xfId="0" applyFont="1" applyAlignment="1">
      <alignment horizontal="left" vertical="top" wrapText="1"/>
    </xf>
    <xf numFmtId="2" fontId="8" fillId="0" borderId="0" xfId="0" applyNumberFormat="1" applyFont="1" applyAlignment="1">
      <alignment vertical="center"/>
    </xf>
    <xf numFmtId="0" fontId="8" fillId="0" borderId="0" xfId="0" applyFont="1"/>
    <xf numFmtId="164" fontId="9" fillId="0" borderId="0" xfId="0" applyNumberFormat="1" applyFont="1"/>
    <xf numFmtId="0" fontId="10" fillId="0" borderId="0" xfId="0" applyFont="1"/>
    <xf numFmtId="0" fontId="0" fillId="0" borderId="0" xfId="0" applyAlignment="1">
      <alignment wrapText="1"/>
    </xf>
    <xf numFmtId="164" fontId="11" fillId="0" borderId="0" xfId="0" applyNumberFormat="1" applyFont="1"/>
    <xf numFmtId="0" fontId="12" fillId="0" borderId="0" xfId="0" applyFont="1" applyAlignment="1">
      <alignment horizontal="left" vertical="top" wrapText="1"/>
    </xf>
    <xf numFmtId="164" fontId="8" fillId="0" borderId="0" xfId="0" applyNumberFormat="1" applyFont="1"/>
    <xf numFmtId="0" fontId="8" fillId="0" borderId="1" xfId="0" applyFont="1" applyBorder="1"/>
    <xf numFmtId="0" fontId="8" fillId="7" borderId="1" xfId="0" applyFont="1" applyFill="1" applyBorder="1" applyAlignment="1">
      <alignment horizontal="left" vertical="top" wrapText="1"/>
    </xf>
    <xf numFmtId="2" fontId="8" fillId="7" borderId="1" xfId="0" applyNumberFormat="1" applyFont="1" applyFill="1" applyBorder="1" applyAlignment="1">
      <alignment horizontal="center" vertical="center"/>
    </xf>
    <xf numFmtId="0" fontId="8" fillId="7" borderId="1" xfId="0" applyFont="1" applyFill="1" applyBorder="1" applyAlignment="1">
      <alignment horizontal="center" wrapText="1"/>
    </xf>
    <xf numFmtId="0" fontId="12" fillId="7" borderId="1" xfId="0" applyFont="1" applyFill="1" applyBorder="1" applyAlignment="1">
      <alignment horizontal="center"/>
    </xf>
    <xf numFmtId="0" fontId="8" fillId="0" borderId="1" xfId="0" applyFont="1" applyBorder="1" applyAlignment="1">
      <alignment horizontal="center"/>
    </xf>
    <xf numFmtId="164" fontId="8" fillId="0" borderId="1" xfId="0" applyNumberFormat="1" applyFont="1" applyBorder="1" applyAlignment="1">
      <alignment horizontal="center" wrapText="1"/>
    </xf>
    <xf numFmtId="0" fontId="9" fillId="0" borderId="1" xfId="0" applyFont="1" applyBorder="1"/>
    <xf numFmtId="0" fontId="11" fillId="8" borderId="2" xfId="0" applyFont="1" applyFill="1" applyBorder="1" applyAlignment="1">
      <alignment horizontal="left" vertical="top"/>
    </xf>
    <xf numFmtId="0" fontId="11" fillId="8" borderId="5" xfId="0" applyFont="1" applyFill="1" applyBorder="1" applyAlignment="1">
      <alignment horizontal="left" vertical="top" wrapText="1"/>
    </xf>
    <xf numFmtId="2" fontId="11" fillId="8" borderId="1" xfId="0" applyNumberFormat="1" applyFont="1" applyFill="1" applyBorder="1" applyAlignment="1">
      <alignment vertical="center"/>
    </xf>
    <xf numFmtId="0" fontId="11" fillId="8" borderId="1" xfId="0" applyFont="1" applyFill="1" applyBorder="1"/>
    <xf numFmtId="2" fontId="8" fillId="8" borderId="7" xfId="0" applyNumberFormat="1" applyFont="1" applyFill="1" applyBorder="1"/>
    <xf numFmtId="2" fontId="8" fillId="8" borderId="1" xfId="0" applyNumberFormat="1" applyFont="1" applyFill="1" applyBorder="1"/>
    <xf numFmtId="2" fontId="10" fillId="0" borderId="0" xfId="0" applyNumberFormat="1" applyFont="1"/>
    <xf numFmtId="49" fontId="9" fillId="9" borderId="1" xfId="0" applyNumberFormat="1" applyFont="1" applyFill="1" applyBorder="1"/>
    <xf numFmtId="0" fontId="9" fillId="9" borderId="1" xfId="0" applyFont="1" applyFill="1" applyBorder="1"/>
    <xf numFmtId="2" fontId="12" fillId="9" borderId="1" xfId="0" applyNumberFormat="1" applyFont="1" applyFill="1" applyBorder="1"/>
    <xf numFmtId="2" fontId="8" fillId="9" borderId="1" xfId="0" applyNumberFormat="1" applyFont="1" applyFill="1" applyBorder="1"/>
    <xf numFmtId="0" fontId="12" fillId="0" borderId="6" xfId="0" applyFont="1" applyBorder="1" applyAlignment="1">
      <alignment horizontal="left" vertical="top" wrapText="1"/>
    </xf>
    <xf numFmtId="0" fontId="8" fillId="0" borderId="6" xfId="0" applyFont="1" applyBorder="1" applyAlignment="1">
      <alignment horizontal="left" vertical="top" wrapText="1"/>
    </xf>
    <xf numFmtId="2" fontId="12" fillId="10" borderId="1" xfId="0" applyNumberFormat="1" applyFont="1" applyFill="1" applyBorder="1"/>
    <xf numFmtId="2" fontId="8" fillId="0" borderId="1" xfId="0" applyNumberFormat="1" applyFont="1" applyBorder="1"/>
    <xf numFmtId="0" fontId="12" fillId="0" borderId="1" xfId="0" applyFont="1" applyBorder="1" applyAlignment="1">
      <alignment horizontal="left" vertical="top" wrapText="1"/>
    </xf>
    <xf numFmtId="0" fontId="8" fillId="0" borderId="1" xfId="0" applyFont="1" applyBorder="1" applyAlignment="1">
      <alignment horizontal="left" vertical="top" wrapText="1"/>
    </xf>
    <xf numFmtId="2" fontId="8" fillId="0" borderId="1" xfId="0" applyNumberFormat="1" applyFont="1" applyBorder="1" applyAlignment="1">
      <alignment horizontal="right"/>
    </xf>
    <xf numFmtId="0" fontId="11" fillId="8" borderId="1" xfId="0" applyFont="1" applyFill="1" applyBorder="1" applyAlignment="1">
      <alignment horizontal="left" vertical="top" wrapText="1"/>
    </xf>
    <xf numFmtId="2" fontId="11" fillId="8" borderId="1" xfId="0" applyNumberFormat="1" applyFont="1" applyFill="1" applyBorder="1" applyAlignment="1">
      <alignment horizontal="right" vertical="center" wrapText="1"/>
    </xf>
    <xf numFmtId="2" fontId="12" fillId="8" borderId="1" xfId="0" applyNumberFormat="1" applyFont="1" applyFill="1" applyBorder="1" applyAlignment="1">
      <alignment horizontal="right" vertical="top" wrapText="1"/>
    </xf>
    <xf numFmtId="16" fontId="9" fillId="0" borderId="1" xfId="0" applyNumberFormat="1" applyFont="1" applyBorder="1"/>
    <xf numFmtId="49" fontId="9" fillId="9" borderId="1" xfId="0" applyNumberFormat="1" applyFont="1" applyFill="1" applyBorder="1" applyAlignment="1">
      <alignment horizontal="left"/>
    </xf>
    <xf numFmtId="49" fontId="9" fillId="9" borderId="1" xfId="0" applyNumberFormat="1" applyFont="1" applyFill="1" applyBorder="1" applyAlignment="1">
      <alignment horizontal="center"/>
    </xf>
    <xf numFmtId="2" fontId="11" fillId="9" borderId="1" xfId="0" applyNumberFormat="1" applyFont="1" applyFill="1" applyBorder="1" applyAlignment="1">
      <alignment horizontal="right" vertical="center"/>
    </xf>
    <xf numFmtId="2" fontId="12" fillId="9" borderId="1" xfId="0" applyNumberFormat="1" applyFont="1" applyFill="1" applyBorder="1" applyAlignment="1">
      <alignment horizontal="right"/>
    </xf>
    <xf numFmtId="0" fontId="8" fillId="0" borderId="1" xfId="0" applyFont="1" applyBorder="1" applyAlignment="1">
      <alignment horizontal="right"/>
    </xf>
    <xf numFmtId="2" fontId="8" fillId="10" borderId="1" xfId="0" applyNumberFormat="1" applyFont="1" applyFill="1" applyBorder="1" applyAlignment="1">
      <alignment horizontal="right" vertical="center"/>
    </xf>
    <xf numFmtId="0" fontId="9" fillId="0" borderId="1" xfId="0" applyFont="1" applyBorder="1" applyAlignment="1">
      <alignment wrapText="1"/>
    </xf>
    <xf numFmtId="0" fontId="9" fillId="9" borderId="2" xfId="0" applyFont="1" applyFill="1" applyBorder="1" applyAlignment="1">
      <alignment horizontal="left" vertical="top"/>
    </xf>
    <xf numFmtId="0" fontId="9" fillId="9" borderId="5" xfId="0" applyFont="1" applyFill="1" applyBorder="1" applyAlignment="1">
      <alignment horizontal="left" vertical="top" wrapText="1"/>
    </xf>
    <xf numFmtId="2" fontId="9" fillId="9" borderId="1" xfId="0" applyNumberFormat="1" applyFont="1" applyFill="1" applyBorder="1" applyAlignment="1">
      <alignment vertical="center" wrapText="1"/>
    </xf>
    <xf numFmtId="0" fontId="9" fillId="9" borderId="1" xfId="0" applyFont="1" applyFill="1" applyBorder="1" applyAlignment="1">
      <alignment wrapText="1"/>
    </xf>
    <xf numFmtId="2" fontId="9" fillId="9" borderId="1" xfId="0" applyNumberFormat="1" applyFont="1" applyFill="1" applyBorder="1" applyAlignment="1">
      <alignment horizontal="right" vertical="center" wrapText="1"/>
    </xf>
    <xf numFmtId="2" fontId="12" fillId="9" borderId="1" xfId="0" applyNumberFormat="1" applyFont="1" applyFill="1" applyBorder="1" applyAlignment="1">
      <alignment wrapText="1"/>
    </xf>
    <xf numFmtId="2" fontId="9" fillId="0" borderId="1" xfId="0" applyNumberFormat="1" applyFont="1" applyBorder="1" applyAlignment="1">
      <alignment vertical="center"/>
    </xf>
    <xf numFmtId="0" fontId="8" fillId="0" borderId="5" xfId="0" applyFont="1" applyBorder="1" applyAlignment="1">
      <alignment horizontal="left" vertical="top" wrapText="1"/>
    </xf>
    <xf numFmtId="2" fontId="9" fillId="0" borderId="1" xfId="0" applyNumberFormat="1" applyFont="1" applyBorder="1"/>
    <xf numFmtId="0" fontId="9" fillId="0" borderId="5" xfId="0" applyFont="1" applyBorder="1"/>
    <xf numFmtId="2" fontId="9" fillId="9" borderId="1" xfId="0" applyNumberFormat="1" applyFont="1" applyFill="1" applyBorder="1" applyAlignment="1">
      <alignment wrapText="1"/>
    </xf>
    <xf numFmtId="2" fontId="9" fillId="0" borderId="1" xfId="0" applyNumberFormat="1" applyFont="1" applyBorder="1" applyAlignment="1">
      <alignment horizontal="right"/>
    </xf>
    <xf numFmtId="0" fontId="9" fillId="0" borderId="1" xfId="0" applyFont="1" applyBorder="1" applyAlignment="1">
      <alignment horizontal="right"/>
    </xf>
    <xf numFmtId="2" fontId="8" fillId="10" borderId="1" xfId="0" applyNumberFormat="1" applyFont="1" applyFill="1" applyBorder="1" applyAlignment="1">
      <alignment vertical="center"/>
    </xf>
    <xf numFmtId="2" fontId="12" fillId="10" borderId="1" xfId="0" applyNumberFormat="1" applyFont="1" applyFill="1" applyBorder="1" applyAlignment="1">
      <alignment horizontal="right"/>
    </xf>
    <xf numFmtId="2" fontId="12" fillId="0" borderId="1" xfId="0" applyNumberFormat="1" applyFont="1" applyBorder="1" applyAlignment="1">
      <alignment horizontal="right"/>
    </xf>
    <xf numFmtId="0" fontId="8" fillId="0" borderId="6" xfId="0" applyFont="1" applyBorder="1" applyAlignment="1">
      <alignment vertical="top" wrapText="1"/>
    </xf>
    <xf numFmtId="2" fontId="9" fillId="0" borderId="6" xfId="0" applyNumberFormat="1" applyFont="1" applyBorder="1" applyAlignment="1">
      <alignment horizontal="right"/>
    </xf>
    <xf numFmtId="0" fontId="9" fillId="0" borderId="6" xfId="0" applyFont="1" applyBorder="1" applyAlignment="1">
      <alignment horizontal="right"/>
    </xf>
    <xf numFmtId="2" fontId="8" fillId="10" borderId="6" xfId="0" applyNumberFormat="1" applyFont="1" applyFill="1" applyBorder="1" applyAlignment="1">
      <alignment vertical="center"/>
    </xf>
    <xf numFmtId="2" fontId="12" fillId="10" borderId="6" xfId="0" applyNumberFormat="1" applyFont="1" applyFill="1" applyBorder="1" applyAlignment="1">
      <alignment vertical="center"/>
    </xf>
    <xf numFmtId="2" fontId="12" fillId="10" borderId="6" xfId="0" applyNumberFormat="1" applyFont="1" applyFill="1" applyBorder="1" applyAlignment="1">
      <alignment horizontal="right" vertical="center"/>
    </xf>
    <xf numFmtId="0" fontId="8" fillId="0" borderId="7" xfId="0" applyFont="1" applyBorder="1" applyAlignment="1">
      <alignment vertical="top" wrapText="1"/>
    </xf>
    <xf numFmtId="2" fontId="8" fillId="10" borderId="7" xfId="0" applyNumberFormat="1" applyFont="1" applyFill="1" applyBorder="1" applyAlignment="1">
      <alignment vertical="center"/>
    </xf>
    <xf numFmtId="2" fontId="12" fillId="10" borderId="7" xfId="0" applyNumberFormat="1" applyFont="1" applyFill="1" applyBorder="1" applyAlignment="1">
      <alignment vertical="center"/>
    </xf>
    <xf numFmtId="2" fontId="12" fillId="10" borderId="7" xfId="0" applyNumberFormat="1" applyFont="1" applyFill="1" applyBorder="1" applyAlignment="1">
      <alignment horizontal="right" vertical="center"/>
    </xf>
    <xf numFmtId="2" fontId="9" fillId="9" borderId="1" xfId="0" applyNumberFormat="1" applyFont="1" applyFill="1" applyBorder="1" applyAlignment="1">
      <alignment vertical="center"/>
    </xf>
    <xf numFmtId="0" fontId="8" fillId="0" borderId="2" xfId="0" applyFont="1" applyBorder="1" applyAlignment="1">
      <alignment horizontal="left" vertical="top" wrapText="1"/>
    </xf>
    <xf numFmtId="2" fontId="8" fillId="10" borderId="1" xfId="0" applyNumberFormat="1" applyFont="1" applyFill="1" applyBorder="1"/>
    <xf numFmtId="2" fontId="12" fillId="0" borderId="1" xfId="0" applyNumberFormat="1" applyFont="1" applyBorder="1"/>
    <xf numFmtId="0" fontId="9" fillId="8" borderId="2" xfId="0" applyFont="1" applyFill="1" applyBorder="1" applyAlignment="1">
      <alignment horizontal="left" vertical="top"/>
    </xf>
    <xf numFmtId="0" fontId="9" fillId="8" borderId="5" xfId="0" applyFont="1" applyFill="1" applyBorder="1" applyAlignment="1">
      <alignment horizontal="left" vertical="top" wrapText="1"/>
    </xf>
    <xf numFmtId="2" fontId="9" fillId="8" borderId="1" xfId="0" applyNumberFormat="1" applyFont="1" applyFill="1" applyBorder="1" applyAlignment="1">
      <alignment vertical="center"/>
    </xf>
    <xf numFmtId="0" fontId="9" fillId="8" borderId="1" xfId="0" applyFont="1" applyFill="1" applyBorder="1"/>
    <xf numFmtId="2" fontId="9" fillId="8" borderId="1" xfId="0" applyNumberFormat="1" applyFont="1" applyFill="1" applyBorder="1"/>
    <xf numFmtId="2" fontId="12" fillId="8" borderId="1" xfId="0" applyNumberFormat="1" applyFont="1" applyFill="1" applyBorder="1"/>
    <xf numFmtId="0" fontId="9" fillId="11" borderId="1" xfId="0" applyFont="1" applyFill="1" applyBorder="1" applyAlignment="1">
      <alignment horizontal="left" vertical="top"/>
    </xf>
    <xf numFmtId="0" fontId="9" fillId="11" borderId="1" xfId="0" applyFont="1" applyFill="1" applyBorder="1" applyAlignment="1">
      <alignment horizontal="left" vertical="top" wrapText="1"/>
    </xf>
    <xf numFmtId="2" fontId="9" fillId="11" borderId="1" xfId="0" applyNumberFormat="1" applyFont="1" applyFill="1" applyBorder="1" applyAlignment="1">
      <alignment vertical="center"/>
    </xf>
    <xf numFmtId="0" fontId="9" fillId="11" borderId="1" xfId="0" applyFont="1" applyFill="1" applyBorder="1"/>
    <xf numFmtId="2" fontId="9" fillId="11" borderId="1" xfId="0" applyNumberFormat="1" applyFont="1" applyFill="1" applyBorder="1"/>
    <xf numFmtId="2" fontId="12" fillId="11" borderId="1" xfId="0" applyNumberFormat="1" applyFont="1" applyFill="1" applyBorder="1"/>
    <xf numFmtId="2" fontId="8" fillId="10" borderId="6" xfId="0" applyNumberFormat="1" applyFont="1" applyFill="1" applyBorder="1"/>
    <xf numFmtId="2" fontId="12" fillId="10" borderId="6" xfId="0" applyNumberFormat="1" applyFont="1" applyFill="1" applyBorder="1"/>
    <xf numFmtId="2" fontId="12" fillId="0" borderId="6" xfId="0" applyNumberFormat="1" applyFont="1" applyBorder="1"/>
    <xf numFmtId="0" fontId="11" fillId="12" borderId="2" xfId="0" applyFont="1" applyFill="1" applyBorder="1" applyAlignment="1">
      <alignment vertical="top" wrapText="1"/>
    </xf>
    <xf numFmtId="0" fontId="8" fillId="12" borderId="9" xfId="0" applyFont="1" applyFill="1" applyBorder="1"/>
    <xf numFmtId="0" fontId="8" fillId="12" borderId="10" xfId="0" applyFont="1" applyFill="1" applyBorder="1"/>
    <xf numFmtId="2" fontId="8" fillId="12" borderId="1" xfId="0" applyNumberFormat="1" applyFont="1" applyFill="1" applyBorder="1"/>
    <xf numFmtId="2" fontId="12" fillId="12" borderId="1" xfId="0" applyNumberFormat="1" applyFont="1" applyFill="1" applyBorder="1"/>
    <xf numFmtId="2" fontId="11" fillId="8" borderId="1" xfId="0" applyNumberFormat="1" applyFont="1" applyFill="1" applyBorder="1"/>
    <xf numFmtId="2" fontId="0" fillId="0" borderId="0" xfId="0" applyNumberFormat="1" applyAlignment="1">
      <alignment vertical="center"/>
    </xf>
    <xf numFmtId="0" fontId="13" fillId="0" borderId="0" xfId="0" applyFont="1"/>
    <xf numFmtId="164" fontId="13" fillId="0" borderId="0" xfId="0" applyNumberFormat="1" applyFont="1"/>
    <xf numFmtId="164" fontId="0" fillId="0" borderId="0" xfId="0" applyNumberFormat="1"/>
    <xf numFmtId="164" fontId="10" fillId="0" borderId="0" xfId="0" applyNumberFormat="1" applyFont="1"/>
    <xf numFmtId="2" fontId="12" fillId="0" borderId="6" xfId="0" applyNumberFormat="1" applyFont="1" applyBorder="1" applyAlignment="1">
      <alignment horizontal="right"/>
    </xf>
    <xf numFmtId="0" fontId="4" fillId="0" borderId="1" xfId="0" applyFont="1" applyBorder="1" applyAlignment="1">
      <alignment horizontal="left"/>
    </xf>
    <xf numFmtId="0" fontId="4" fillId="4" borderId="2" xfId="0" applyFont="1" applyFill="1" applyBorder="1" applyAlignment="1">
      <alignment horizontal="center"/>
    </xf>
    <xf numFmtId="0" fontId="4" fillId="4" borderId="5" xfId="0" applyFont="1" applyFill="1" applyBorder="1" applyAlignment="1">
      <alignment horizontal="center"/>
    </xf>
    <xf numFmtId="0" fontId="4" fillId="4" borderId="3" xfId="0" applyFont="1" applyFill="1" applyBorder="1" applyAlignment="1">
      <alignment horizontal="center"/>
    </xf>
    <xf numFmtId="0" fontId="3" fillId="0" borderId="0" xfId="0" applyFont="1" applyAlignment="1">
      <alignment horizontal="left" vertical="center"/>
    </xf>
    <xf numFmtId="0" fontId="4" fillId="0" borderId="1" xfId="0" applyFont="1" applyBorder="1" applyAlignment="1">
      <alignment horizontal="center" vertical="center"/>
    </xf>
    <xf numFmtId="0" fontId="5" fillId="3" borderId="1" xfId="0" applyFont="1" applyFill="1" applyBorder="1" applyAlignment="1">
      <alignment horizontal="center" vertical="top"/>
    </xf>
    <xf numFmtId="0" fontId="7" fillId="0" borderId="1"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5" borderId="2" xfId="0" applyFont="1" applyFill="1" applyBorder="1" applyAlignment="1">
      <alignment horizontal="center"/>
    </xf>
    <xf numFmtId="0" fontId="4" fillId="5" borderId="5" xfId="0" applyFont="1" applyFill="1" applyBorder="1" applyAlignment="1">
      <alignment horizontal="center"/>
    </xf>
    <xf numFmtId="0" fontId="4" fillId="5" borderId="3" xfId="0" applyFont="1" applyFill="1" applyBorder="1" applyAlignment="1">
      <alignment horizontal="center"/>
    </xf>
    <xf numFmtId="0" fontId="7" fillId="0" borderId="6" xfId="0" applyFont="1" applyBorder="1" applyAlignment="1">
      <alignment horizontal="left" wrapText="1"/>
    </xf>
    <xf numFmtId="0" fontId="7" fillId="0" borderId="8" xfId="0" applyFont="1" applyBorder="1" applyAlignment="1">
      <alignment horizontal="left" wrapText="1"/>
    </xf>
    <xf numFmtId="0" fontId="7" fillId="0" borderId="7" xfId="0" applyFont="1" applyBorder="1" applyAlignment="1">
      <alignment horizontal="left" wrapText="1"/>
    </xf>
    <xf numFmtId="49" fontId="5" fillId="0" borderId="0" xfId="0" applyNumberFormat="1" applyFont="1" applyAlignment="1">
      <alignment horizontal="left" wrapText="1"/>
    </xf>
    <xf numFmtId="0" fontId="11" fillId="0" borderId="0" xfId="0" applyFont="1" applyAlignment="1">
      <alignment horizontal="left" vertical="center"/>
    </xf>
    <xf numFmtId="0" fontId="11" fillId="8" borderId="2" xfId="0" applyFont="1" applyFill="1" applyBorder="1" applyAlignment="1">
      <alignment horizontal="left" vertical="top" wrapText="1"/>
    </xf>
    <xf numFmtId="0" fontId="11" fillId="8" borderId="5" xfId="0" applyFont="1" applyFill="1" applyBorder="1" applyAlignment="1">
      <alignment horizontal="left" vertical="top" wrapText="1"/>
    </xf>
    <xf numFmtId="2" fontId="9" fillId="0" borderId="6" xfId="0" applyNumberFormat="1" applyFont="1" applyBorder="1" applyAlignment="1">
      <alignment horizontal="right"/>
    </xf>
    <xf numFmtId="2" fontId="9" fillId="0" borderId="7" xfId="0" applyNumberFormat="1" applyFont="1" applyBorder="1" applyAlignment="1">
      <alignment horizontal="right"/>
    </xf>
    <xf numFmtId="0" fontId="9" fillId="0" borderId="6" xfId="0" applyFont="1" applyBorder="1" applyAlignment="1">
      <alignment horizontal="right"/>
    </xf>
    <xf numFmtId="0" fontId="9" fillId="0" borderId="7" xfId="0" applyFont="1" applyBorder="1" applyAlignment="1">
      <alignment horizontal="right"/>
    </xf>
    <xf numFmtId="2" fontId="12" fillId="10" borderId="6" xfId="0" applyNumberFormat="1" applyFont="1" applyFill="1" applyBorder="1" applyAlignment="1">
      <alignment horizontal="center" vertical="center"/>
    </xf>
    <xf numFmtId="2" fontId="12" fillId="10" borderId="7" xfId="0" applyNumberFormat="1" applyFont="1" applyFill="1" applyBorder="1" applyAlignment="1">
      <alignment horizontal="center" vertical="center"/>
    </xf>
    <xf numFmtId="2" fontId="11" fillId="0" borderId="0" xfId="0" applyNumberFormat="1" applyFont="1" applyAlignment="1">
      <alignment horizontal="left" wrapText="1"/>
    </xf>
    <xf numFmtId="2" fontId="12" fillId="0" borderId="6" xfId="0" applyNumberFormat="1" applyFont="1" applyBorder="1" applyAlignment="1">
      <alignment horizontal="right" vertical="center"/>
    </xf>
    <xf numFmtId="2" fontId="12" fillId="0" borderId="7" xfId="0" applyNumberFormat="1" applyFont="1" applyBorder="1" applyAlignment="1">
      <alignment horizontal="right" vertical="center"/>
    </xf>
    <xf numFmtId="2" fontId="12" fillId="10" borderId="6" xfId="0" applyNumberFormat="1" applyFont="1" applyFill="1" applyBorder="1" applyAlignment="1">
      <alignment horizontal="right" vertical="center"/>
    </xf>
    <xf numFmtId="2" fontId="12" fillId="10" borderId="7" xfId="0" applyNumberFormat="1" applyFont="1" applyFill="1" applyBorder="1" applyAlignment="1">
      <alignment horizontal="righ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11" fillId="8" borderId="2" xfId="0" applyFont="1" applyFill="1" applyBorder="1" applyAlignment="1">
      <alignment vertical="top" wrapText="1"/>
    </xf>
    <xf numFmtId="0" fontId="8" fillId="8" borderId="5" xfId="0" applyFont="1" applyFill="1" applyBorder="1"/>
    <xf numFmtId="0" fontId="8" fillId="8" borderId="3" xfId="0" applyFont="1" applyFill="1" applyBorder="1"/>
    <xf numFmtId="0" fontId="8" fillId="0" borderId="4" xfId="0" applyFont="1" applyBorder="1" applyAlignment="1">
      <alignment horizontal="center"/>
    </xf>
    <xf numFmtId="0" fontId="8" fillId="0" borderId="5" xfId="0" applyFont="1" applyBorder="1" applyAlignment="1">
      <alignment horizontal="center"/>
    </xf>
    <xf numFmtId="0" fontId="8" fillId="0" borderId="3" xfId="0" applyFont="1" applyBorder="1" applyAlignment="1">
      <alignment horizontal="center"/>
    </xf>
  </cellXfs>
  <cellStyles count="1">
    <cellStyle name="Normal" xfId="0" builtinId="0"/>
  </cellStyles>
  <dxfs count="2">
    <dxf>
      <font>
        <b/>
        <i val="0"/>
        <color rgb="FFFF0000"/>
      </font>
      <fill>
        <patternFill>
          <bgColor rgb="FFFFE1F4"/>
        </patternFill>
      </fill>
      <border>
        <left style="thin">
          <color rgb="FFFF0000"/>
        </left>
        <right style="thin">
          <color rgb="FFFF0000"/>
        </right>
        <top style="thin">
          <color rgb="FFFF0000"/>
        </top>
        <bottom style="thin">
          <color rgb="FFFF0000"/>
        </bottom>
        <vertical/>
        <horizontal/>
      </border>
    </dxf>
    <dxf>
      <font>
        <color theme="6" tint="-0.499984740745262"/>
      </font>
      <fill>
        <patternFill>
          <bgColor theme="6" tint="0.79998168889431442"/>
        </patternFill>
      </fill>
      <border>
        <left style="thin">
          <color theme="6" tint="0.39994506668294322"/>
        </left>
        <right style="thin">
          <color theme="6" tint="0.39994506668294322"/>
        </right>
        <top style="thin">
          <color theme="6" tint="0.39994506668294322"/>
        </top>
        <bottom style="thin">
          <color theme="6" tint="0.39994506668294322"/>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69274</xdr:colOff>
      <xdr:row>0</xdr:row>
      <xdr:rowOff>7696</xdr:rowOff>
    </xdr:from>
    <xdr:to>
      <xdr:col>16</xdr:col>
      <xdr:colOff>604</xdr:colOff>
      <xdr:row>0</xdr:row>
      <xdr:rowOff>925540</xdr:rowOff>
    </xdr:to>
    <xdr:pic>
      <xdr:nvPicPr>
        <xdr:cNvPr id="3" name="Picture 2">
          <a:extLst>
            <a:ext uri="{FF2B5EF4-FFF2-40B4-BE49-F238E27FC236}">
              <a16:creationId xmlns:a16="http://schemas.microsoft.com/office/drawing/2014/main" id="{1F8EC41C-0CB4-4F99-BD04-E5805FBCBE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4607" y="7696"/>
          <a:ext cx="1659338" cy="9159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446315</xdr:colOff>
      <xdr:row>0</xdr:row>
      <xdr:rowOff>0</xdr:rowOff>
    </xdr:from>
    <xdr:to>
      <xdr:col>18</xdr:col>
      <xdr:colOff>766355</xdr:colOff>
      <xdr:row>6</xdr:row>
      <xdr:rowOff>119743</xdr:rowOff>
    </xdr:to>
    <xdr:pic>
      <xdr:nvPicPr>
        <xdr:cNvPr id="2" name="Picture 1">
          <a:extLst>
            <a:ext uri="{FF2B5EF4-FFF2-40B4-BE49-F238E27FC236}">
              <a16:creationId xmlns:a16="http://schemas.microsoft.com/office/drawing/2014/main" id="{6E0A15AC-1232-4A9F-8254-535E80101C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85972" y="0"/>
          <a:ext cx="2301240" cy="149134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21CDF-609C-41CB-9ECA-0E823B77813A}">
  <dimension ref="A1:P33"/>
  <sheetViews>
    <sheetView topLeftCell="B1" zoomScale="99" zoomScaleNormal="99" workbookViewId="0">
      <selection activeCell="R7" sqref="R7"/>
    </sheetView>
  </sheetViews>
  <sheetFormatPr defaultRowHeight="14.4" x14ac:dyDescent="0.3"/>
  <cols>
    <col min="1" max="1" width="12.44140625" bestFit="1" customWidth="1"/>
    <col min="2" max="2" width="44.33203125" style="1" customWidth="1"/>
    <col min="3" max="14" width="3.6640625" customWidth="1"/>
    <col min="15" max="15" width="45.6640625" style="4" customWidth="1"/>
    <col min="16" max="16" width="25.33203125" style="3" customWidth="1"/>
  </cols>
  <sheetData>
    <row r="1" spans="1:16" ht="76.8" customHeight="1" x14ac:dyDescent="0.3">
      <c r="A1" s="5"/>
      <c r="B1" s="144" t="s">
        <v>19</v>
      </c>
      <c r="C1" s="144"/>
      <c r="D1" s="5"/>
      <c r="E1" s="5"/>
      <c r="F1" s="5"/>
      <c r="G1" s="5"/>
      <c r="H1" s="5"/>
      <c r="I1" s="5"/>
      <c r="J1" s="5"/>
      <c r="K1" s="5"/>
      <c r="L1" s="5"/>
      <c r="M1" s="5"/>
      <c r="N1" s="5"/>
      <c r="O1" s="6"/>
      <c r="P1" s="7"/>
    </row>
    <row r="2" spans="1:16" ht="15" customHeight="1" x14ac:dyDescent="0.3">
      <c r="A2" s="5"/>
      <c r="B2" s="8"/>
      <c r="C2" s="5"/>
      <c r="D2" s="5"/>
      <c r="E2" s="5"/>
      <c r="F2" s="5"/>
      <c r="G2" s="5"/>
      <c r="H2" s="5"/>
      <c r="I2" s="5"/>
      <c r="J2" s="5"/>
      <c r="K2" s="5"/>
      <c r="L2" s="5"/>
      <c r="M2" s="5"/>
      <c r="N2" s="5"/>
      <c r="O2" s="6"/>
      <c r="P2" s="7" t="s">
        <v>142</v>
      </c>
    </row>
    <row r="3" spans="1:16" x14ac:dyDescent="0.3">
      <c r="A3" s="5"/>
      <c r="B3" s="158" t="s">
        <v>61</v>
      </c>
      <c r="C3" s="158"/>
      <c r="D3" s="5"/>
      <c r="E3" s="5"/>
      <c r="F3" s="5"/>
      <c r="G3" s="5"/>
      <c r="H3" s="5"/>
      <c r="I3" s="5"/>
      <c r="J3" s="5"/>
      <c r="K3" s="5"/>
      <c r="L3" s="5"/>
      <c r="M3" s="5"/>
      <c r="N3" s="5"/>
      <c r="O3" s="6"/>
      <c r="P3" s="7"/>
    </row>
    <row r="4" spans="1:16" x14ac:dyDescent="0.3">
      <c r="A4" s="5"/>
      <c r="B4" s="8"/>
      <c r="C4" s="5"/>
      <c r="D4" s="5"/>
      <c r="E4" s="5"/>
      <c r="F4" s="5"/>
      <c r="G4" s="5"/>
      <c r="H4" s="5"/>
      <c r="I4" s="5"/>
      <c r="J4" s="5"/>
      <c r="K4" s="5"/>
      <c r="L4" s="5"/>
      <c r="M4" s="5"/>
      <c r="N4" s="5"/>
      <c r="O4" s="6"/>
      <c r="P4" s="7"/>
    </row>
    <row r="5" spans="1:16" x14ac:dyDescent="0.3">
      <c r="A5" s="12" t="s">
        <v>21</v>
      </c>
      <c r="B5" s="13" t="s">
        <v>20</v>
      </c>
      <c r="C5" s="146">
        <v>2024</v>
      </c>
      <c r="D5" s="146"/>
      <c r="E5" s="146"/>
      <c r="F5" s="146"/>
      <c r="G5" s="146"/>
      <c r="H5" s="146"/>
      <c r="I5" s="146"/>
      <c r="J5" s="146"/>
      <c r="K5" s="146"/>
      <c r="L5" s="146"/>
      <c r="M5" s="146"/>
      <c r="N5" s="146"/>
      <c r="O5" s="15" t="s">
        <v>0</v>
      </c>
      <c r="P5" s="14" t="s">
        <v>1</v>
      </c>
    </row>
    <row r="6" spans="1:16" x14ac:dyDescent="0.3">
      <c r="A6" s="10"/>
      <c r="B6" s="16"/>
      <c r="C6" s="17">
        <v>1</v>
      </c>
      <c r="D6" s="17">
        <v>2</v>
      </c>
      <c r="E6" s="17">
        <v>3</v>
      </c>
      <c r="F6" s="17">
        <v>4</v>
      </c>
      <c r="G6" s="17">
        <v>5</v>
      </c>
      <c r="H6" s="17">
        <v>6</v>
      </c>
      <c r="I6" s="17">
        <v>7</v>
      </c>
      <c r="J6" s="17">
        <v>8</v>
      </c>
      <c r="K6" s="17">
        <v>9</v>
      </c>
      <c r="L6" s="17">
        <v>10</v>
      </c>
      <c r="M6" s="17">
        <v>11</v>
      </c>
      <c r="N6" s="17">
        <v>12</v>
      </c>
      <c r="O6" s="18"/>
      <c r="P6" s="19"/>
    </row>
    <row r="7" spans="1:16" ht="42" x14ac:dyDescent="0.3">
      <c r="A7" s="20" t="s">
        <v>22</v>
      </c>
      <c r="B7" s="21" t="s">
        <v>2</v>
      </c>
      <c r="C7" s="152"/>
      <c r="D7" s="153"/>
      <c r="E7" s="153"/>
      <c r="F7" s="153"/>
      <c r="G7" s="153"/>
      <c r="H7" s="153"/>
      <c r="I7" s="153"/>
      <c r="J7" s="153"/>
      <c r="K7" s="153"/>
      <c r="L7" s="153"/>
      <c r="M7" s="153"/>
      <c r="N7" s="153"/>
      <c r="O7" s="153"/>
      <c r="P7" s="154"/>
    </row>
    <row r="8" spans="1:16" s="2" customFormat="1" ht="69" x14ac:dyDescent="0.3">
      <c r="A8" s="10" t="s">
        <v>23</v>
      </c>
      <c r="B8" s="9" t="s">
        <v>3</v>
      </c>
      <c r="C8" s="31"/>
      <c r="D8" s="31"/>
      <c r="E8" s="31"/>
      <c r="F8" s="31"/>
      <c r="G8" s="31"/>
      <c r="H8" s="31"/>
      <c r="I8" s="31"/>
      <c r="J8" s="31"/>
      <c r="K8" s="31"/>
      <c r="L8" s="31"/>
      <c r="M8" s="10"/>
      <c r="N8" s="11"/>
      <c r="O8" s="26" t="s">
        <v>63</v>
      </c>
      <c r="P8" s="23" t="s">
        <v>17</v>
      </c>
    </row>
    <row r="9" spans="1:16" s="2" customFormat="1" ht="97.2" x14ac:dyDescent="0.3">
      <c r="A9" s="10" t="s">
        <v>24</v>
      </c>
      <c r="B9" s="9" t="s">
        <v>14</v>
      </c>
      <c r="C9" s="31"/>
      <c r="D9" s="31"/>
      <c r="E9" s="31"/>
      <c r="F9" s="31"/>
      <c r="G9" s="31"/>
      <c r="H9" s="10"/>
      <c r="I9" s="10"/>
      <c r="J9" s="10"/>
      <c r="K9" s="10"/>
      <c r="L9" s="10"/>
      <c r="M9" s="10"/>
      <c r="N9" s="11"/>
      <c r="O9" s="32" t="s">
        <v>139</v>
      </c>
      <c r="P9" s="23" t="s">
        <v>17</v>
      </c>
    </row>
    <row r="10" spans="1:16" s="2" customFormat="1" ht="83.4" x14ac:dyDescent="0.3">
      <c r="A10" s="10" t="s">
        <v>25</v>
      </c>
      <c r="B10" s="9" t="s">
        <v>57</v>
      </c>
      <c r="C10" s="31"/>
      <c r="D10" s="31"/>
      <c r="E10" s="31"/>
      <c r="F10" s="31"/>
      <c r="G10" s="31"/>
      <c r="H10" s="31"/>
      <c r="I10" s="10"/>
      <c r="J10" s="10"/>
      <c r="K10" s="10"/>
      <c r="L10" s="10"/>
      <c r="M10" s="10"/>
      <c r="N10" s="10"/>
      <c r="O10" s="32" t="s">
        <v>62</v>
      </c>
      <c r="P10" s="23" t="s">
        <v>17</v>
      </c>
    </row>
    <row r="11" spans="1:16" ht="110.4" x14ac:dyDescent="0.3">
      <c r="A11" s="10" t="s">
        <v>26</v>
      </c>
      <c r="B11" s="30" t="s">
        <v>50</v>
      </c>
      <c r="C11" s="10"/>
      <c r="D11" s="10"/>
      <c r="E11" s="10"/>
      <c r="F11" s="31"/>
      <c r="G11" s="31"/>
      <c r="H11" s="31"/>
      <c r="I11" s="31"/>
      <c r="J11" s="31"/>
      <c r="K11" s="31"/>
      <c r="L11" s="31"/>
      <c r="M11" s="31"/>
      <c r="N11" s="31"/>
      <c r="O11" s="33" t="s">
        <v>64</v>
      </c>
      <c r="P11" s="23" t="s">
        <v>17</v>
      </c>
    </row>
    <row r="12" spans="1:16" ht="42" x14ac:dyDescent="0.3">
      <c r="A12" s="22" t="s">
        <v>27</v>
      </c>
      <c r="B12" s="21" t="s">
        <v>4</v>
      </c>
      <c r="C12" s="152"/>
      <c r="D12" s="153"/>
      <c r="E12" s="153"/>
      <c r="F12" s="153"/>
      <c r="G12" s="153"/>
      <c r="H12" s="153"/>
      <c r="I12" s="153"/>
      <c r="J12" s="153"/>
      <c r="K12" s="153"/>
      <c r="L12" s="153"/>
      <c r="M12" s="153"/>
      <c r="N12" s="153"/>
      <c r="O12" s="153"/>
      <c r="P12" s="154"/>
    </row>
    <row r="13" spans="1:16" ht="42" x14ac:dyDescent="0.3">
      <c r="A13" s="10" t="s">
        <v>28</v>
      </c>
      <c r="B13" s="36" t="s">
        <v>60</v>
      </c>
      <c r="C13" s="10"/>
      <c r="D13" s="10"/>
      <c r="E13" s="10"/>
      <c r="F13" s="10"/>
      <c r="G13" s="10"/>
      <c r="H13" s="10"/>
      <c r="I13" s="10"/>
      <c r="J13" s="10"/>
      <c r="K13" s="10"/>
      <c r="L13" s="10"/>
      <c r="M13" s="10"/>
      <c r="N13" s="10"/>
      <c r="O13" s="147" t="s">
        <v>59</v>
      </c>
      <c r="P13" s="145" t="s">
        <v>17</v>
      </c>
    </row>
    <row r="14" spans="1:16" hidden="1" x14ac:dyDescent="0.3">
      <c r="A14" s="10" t="s">
        <v>28</v>
      </c>
      <c r="B14" s="9" t="s">
        <v>5</v>
      </c>
      <c r="C14" s="10"/>
      <c r="D14" s="10"/>
      <c r="E14" s="10"/>
      <c r="F14" s="10"/>
      <c r="G14" s="10"/>
      <c r="H14" s="10"/>
      <c r="I14" s="10"/>
      <c r="J14" s="10"/>
      <c r="K14" s="10"/>
      <c r="L14" s="10"/>
      <c r="M14" s="10"/>
      <c r="N14" s="10"/>
      <c r="O14" s="147"/>
      <c r="P14" s="145"/>
    </row>
    <row r="15" spans="1:16" hidden="1" x14ac:dyDescent="0.3">
      <c r="A15" s="10" t="s">
        <v>28</v>
      </c>
      <c r="B15" s="9" t="s">
        <v>6</v>
      </c>
      <c r="C15" s="10"/>
      <c r="D15" s="10"/>
      <c r="E15" s="10"/>
      <c r="F15" s="10"/>
      <c r="G15" s="10"/>
      <c r="H15" s="10"/>
      <c r="I15" s="10"/>
      <c r="J15" s="10"/>
      <c r="K15" s="10"/>
      <c r="L15" s="10"/>
      <c r="M15" s="10"/>
      <c r="N15" s="10"/>
      <c r="O15" s="147"/>
      <c r="P15" s="145"/>
    </row>
    <row r="16" spans="1:16" hidden="1" x14ac:dyDescent="0.3">
      <c r="A16" s="10" t="s">
        <v>28</v>
      </c>
      <c r="B16" s="9" t="s">
        <v>7</v>
      </c>
      <c r="C16" s="10"/>
      <c r="D16" s="10"/>
      <c r="E16" s="10"/>
      <c r="F16" s="10"/>
      <c r="G16" s="10"/>
      <c r="H16" s="10"/>
      <c r="I16" s="10"/>
      <c r="J16" s="10"/>
      <c r="K16" s="10"/>
      <c r="L16" s="10"/>
      <c r="M16" s="10"/>
      <c r="N16" s="10"/>
      <c r="O16" s="147"/>
      <c r="P16" s="145"/>
    </row>
    <row r="17" spans="1:16" x14ac:dyDescent="0.3">
      <c r="A17" s="10"/>
      <c r="B17" s="9" t="s">
        <v>5</v>
      </c>
      <c r="C17" s="31"/>
      <c r="D17" s="31"/>
      <c r="E17" s="31"/>
      <c r="F17" s="31"/>
      <c r="G17" s="31"/>
      <c r="H17" s="10"/>
      <c r="I17" s="10"/>
      <c r="J17" s="10"/>
      <c r="K17" s="10"/>
      <c r="L17" s="10"/>
      <c r="M17" s="10"/>
      <c r="N17" s="10"/>
      <c r="O17" s="147"/>
      <c r="P17" s="145"/>
    </row>
    <row r="18" spans="1:16" x14ac:dyDescent="0.3">
      <c r="A18" s="10"/>
      <c r="B18" s="9" t="s">
        <v>6</v>
      </c>
      <c r="C18" s="10"/>
      <c r="D18" s="10"/>
      <c r="E18" s="10"/>
      <c r="F18" s="10"/>
      <c r="G18" s="31"/>
      <c r="H18" s="31"/>
      <c r="I18" s="10"/>
      <c r="J18" s="10"/>
      <c r="K18" s="10"/>
      <c r="L18" s="10"/>
      <c r="M18" s="10"/>
      <c r="N18" s="10"/>
      <c r="O18" s="147"/>
      <c r="P18" s="145"/>
    </row>
    <row r="19" spans="1:16" ht="41.4" x14ac:dyDescent="0.3">
      <c r="A19" s="10"/>
      <c r="B19" s="9" t="s">
        <v>8</v>
      </c>
      <c r="C19" s="10"/>
      <c r="D19" s="10"/>
      <c r="E19" s="10"/>
      <c r="F19" s="10"/>
      <c r="G19" s="31"/>
      <c r="H19" s="31"/>
      <c r="I19" s="31"/>
      <c r="J19" s="31"/>
      <c r="K19" s="31"/>
      <c r="L19" s="31"/>
      <c r="M19" s="31"/>
      <c r="N19" s="31"/>
      <c r="O19" s="33" t="s">
        <v>51</v>
      </c>
      <c r="P19" s="23" t="s">
        <v>17</v>
      </c>
    </row>
    <row r="20" spans="1:16" ht="59.4" customHeight="1" x14ac:dyDescent="0.3">
      <c r="A20" s="10" t="s">
        <v>30</v>
      </c>
      <c r="B20" s="36" t="s">
        <v>47</v>
      </c>
      <c r="C20" s="10"/>
      <c r="D20" s="10"/>
      <c r="E20" s="10"/>
      <c r="F20" s="10"/>
      <c r="G20" s="10"/>
      <c r="H20" s="10"/>
      <c r="I20" s="10"/>
      <c r="J20" s="10"/>
      <c r="K20" s="10"/>
      <c r="L20" s="10"/>
      <c r="M20" s="10"/>
      <c r="N20" s="10"/>
      <c r="O20" s="155" t="s">
        <v>58</v>
      </c>
      <c r="P20" s="145" t="s">
        <v>17</v>
      </c>
    </row>
    <row r="21" spans="1:16" x14ac:dyDescent="0.3">
      <c r="A21" s="10" t="s">
        <v>32</v>
      </c>
      <c r="B21" s="9" t="s">
        <v>48</v>
      </c>
      <c r="C21" s="31"/>
      <c r="D21" s="31"/>
      <c r="E21" s="31"/>
      <c r="F21" s="31"/>
      <c r="G21" s="31"/>
      <c r="H21" s="10"/>
      <c r="I21" s="10"/>
      <c r="J21" s="10"/>
      <c r="K21" s="10"/>
      <c r="L21" s="10"/>
      <c r="M21" s="10"/>
      <c r="N21" s="10"/>
      <c r="O21" s="156"/>
      <c r="P21" s="145"/>
    </row>
    <row r="22" spans="1:16" x14ac:dyDescent="0.3">
      <c r="A22" s="10" t="s">
        <v>33</v>
      </c>
      <c r="B22" s="9" t="s">
        <v>39</v>
      </c>
      <c r="C22" s="10"/>
      <c r="D22" s="10"/>
      <c r="E22" s="10"/>
      <c r="F22" s="31"/>
      <c r="G22" s="31"/>
      <c r="H22" s="10"/>
      <c r="I22" s="10"/>
      <c r="J22" s="10"/>
      <c r="K22" s="10"/>
      <c r="L22" s="10"/>
      <c r="M22" s="10"/>
      <c r="N22" s="10"/>
      <c r="O22" s="156"/>
      <c r="P22" s="145"/>
    </row>
    <row r="23" spans="1:16" x14ac:dyDescent="0.3">
      <c r="A23" s="10" t="s">
        <v>34</v>
      </c>
      <c r="B23" s="9" t="s">
        <v>40</v>
      </c>
      <c r="C23" s="10"/>
      <c r="D23" s="10"/>
      <c r="E23" s="10"/>
      <c r="F23" s="140"/>
      <c r="G23" s="31"/>
      <c r="H23" s="31"/>
      <c r="I23" s="10"/>
      <c r="J23" s="10"/>
      <c r="K23" s="10"/>
      <c r="L23" s="10"/>
      <c r="M23" s="10"/>
      <c r="N23" s="10"/>
      <c r="O23" s="157"/>
      <c r="P23" s="145"/>
    </row>
    <row r="24" spans="1:16" ht="27.6" x14ac:dyDescent="0.3">
      <c r="A24" s="10" t="s">
        <v>35</v>
      </c>
      <c r="B24" s="9" t="s">
        <v>41</v>
      </c>
      <c r="C24" s="10"/>
      <c r="D24" s="10"/>
      <c r="E24" s="10"/>
      <c r="F24" s="10"/>
      <c r="G24" s="31"/>
      <c r="H24" s="31"/>
      <c r="I24" s="31"/>
      <c r="J24" s="31"/>
      <c r="K24" s="31"/>
      <c r="L24" s="31"/>
      <c r="M24" s="31"/>
      <c r="N24" s="31"/>
      <c r="O24" s="35" t="s">
        <v>52</v>
      </c>
      <c r="P24" s="145"/>
    </row>
    <row r="25" spans="1:16" ht="138" x14ac:dyDescent="0.3">
      <c r="A25" s="10" t="s">
        <v>31</v>
      </c>
      <c r="B25" s="9" t="s">
        <v>9</v>
      </c>
      <c r="C25" s="31"/>
      <c r="D25" s="31"/>
      <c r="E25" s="31"/>
      <c r="F25" s="31"/>
      <c r="G25" s="31"/>
      <c r="H25" s="31"/>
      <c r="I25" s="10"/>
      <c r="J25" s="10"/>
      <c r="K25" s="10"/>
      <c r="L25" s="10"/>
      <c r="M25" s="10"/>
      <c r="N25" s="10"/>
      <c r="O25" s="35" t="s">
        <v>140</v>
      </c>
      <c r="P25" s="145"/>
    </row>
    <row r="26" spans="1:16" ht="28.2" x14ac:dyDescent="0.3">
      <c r="A26" s="24" t="s">
        <v>36</v>
      </c>
      <c r="B26" s="25" t="s">
        <v>16</v>
      </c>
      <c r="C26" s="141"/>
      <c r="D26" s="142"/>
      <c r="E26" s="142"/>
      <c r="F26" s="142"/>
      <c r="G26" s="142"/>
      <c r="H26" s="142"/>
      <c r="I26" s="142"/>
      <c r="J26" s="142"/>
      <c r="K26" s="142"/>
      <c r="L26" s="142"/>
      <c r="M26" s="142"/>
      <c r="N26" s="142"/>
      <c r="O26" s="142"/>
      <c r="P26" s="143"/>
    </row>
    <row r="27" spans="1:16" ht="28.2" x14ac:dyDescent="0.3">
      <c r="A27" s="10" t="s">
        <v>37</v>
      </c>
      <c r="B27" s="9" t="s">
        <v>49</v>
      </c>
      <c r="C27" s="31"/>
      <c r="D27" s="31"/>
      <c r="E27" s="31"/>
      <c r="F27" s="31"/>
      <c r="G27" s="31"/>
      <c r="H27" s="31"/>
      <c r="I27" s="31"/>
      <c r="J27" s="31"/>
      <c r="K27" s="31"/>
      <c r="L27" s="31"/>
      <c r="M27" s="31"/>
      <c r="N27" s="31"/>
      <c r="O27" s="148" t="s">
        <v>56</v>
      </c>
      <c r="P27" s="150" t="s">
        <v>18</v>
      </c>
    </row>
    <row r="28" spans="1:16" ht="42" x14ac:dyDescent="0.3">
      <c r="A28" s="10" t="s">
        <v>38</v>
      </c>
      <c r="B28" s="9" t="s">
        <v>141</v>
      </c>
      <c r="C28" s="31"/>
      <c r="D28" s="31"/>
      <c r="E28" s="31"/>
      <c r="F28" s="31"/>
      <c r="G28" s="31"/>
      <c r="H28" s="31"/>
      <c r="I28" s="10"/>
      <c r="J28" s="10"/>
      <c r="K28" s="10"/>
      <c r="L28" s="10"/>
      <c r="M28" s="10"/>
      <c r="N28" s="10"/>
      <c r="O28" s="149"/>
      <c r="P28" s="151"/>
    </row>
    <row r="29" spans="1:16" x14ac:dyDescent="0.3">
      <c r="A29" s="28" t="s">
        <v>42</v>
      </c>
      <c r="B29" s="25" t="s">
        <v>10</v>
      </c>
      <c r="C29" s="141"/>
      <c r="D29" s="142"/>
      <c r="E29" s="142"/>
      <c r="F29" s="142"/>
      <c r="G29" s="142"/>
      <c r="H29" s="142"/>
      <c r="I29" s="142"/>
      <c r="J29" s="142"/>
      <c r="K29" s="142"/>
      <c r="L29" s="142"/>
      <c r="M29" s="142"/>
      <c r="N29" s="142"/>
      <c r="O29" s="142"/>
      <c r="P29" s="143"/>
    </row>
    <row r="30" spans="1:16" ht="28.2" x14ac:dyDescent="0.3">
      <c r="A30" s="10" t="s">
        <v>43</v>
      </c>
      <c r="B30" s="9" t="s">
        <v>15</v>
      </c>
      <c r="C30" s="31"/>
      <c r="D30" s="31"/>
      <c r="E30" s="31"/>
      <c r="F30" s="31"/>
      <c r="G30" s="31"/>
      <c r="H30" s="31"/>
      <c r="I30" s="31"/>
      <c r="J30" s="31"/>
      <c r="K30" s="31"/>
      <c r="L30" s="31"/>
      <c r="M30" s="31"/>
      <c r="N30" s="31"/>
      <c r="O30" s="34" t="s">
        <v>53</v>
      </c>
      <c r="P30" s="145" t="s">
        <v>18</v>
      </c>
    </row>
    <row r="31" spans="1:16" ht="27.6" x14ac:dyDescent="0.3">
      <c r="A31" s="10" t="s">
        <v>44</v>
      </c>
      <c r="B31" s="27" t="s">
        <v>11</v>
      </c>
      <c r="C31" s="31"/>
      <c r="D31" s="31"/>
      <c r="E31" s="31"/>
      <c r="F31" s="31"/>
      <c r="G31" s="31"/>
      <c r="H31" s="31"/>
      <c r="I31" s="31"/>
      <c r="J31" s="31"/>
      <c r="K31" s="31"/>
      <c r="L31" s="31"/>
      <c r="M31" s="31"/>
      <c r="N31" s="31"/>
      <c r="O31" s="34" t="s">
        <v>54</v>
      </c>
      <c r="P31" s="145"/>
    </row>
    <row r="32" spans="1:16" x14ac:dyDescent="0.3">
      <c r="A32" s="28" t="s">
        <v>45</v>
      </c>
      <c r="B32" s="25" t="s">
        <v>12</v>
      </c>
      <c r="C32" s="141"/>
      <c r="D32" s="142"/>
      <c r="E32" s="142"/>
      <c r="F32" s="142"/>
      <c r="G32" s="142"/>
      <c r="H32" s="142"/>
      <c r="I32" s="142"/>
      <c r="J32" s="142"/>
      <c r="K32" s="142"/>
      <c r="L32" s="142"/>
      <c r="M32" s="142"/>
      <c r="N32" s="142"/>
      <c r="O32" s="143"/>
      <c r="P32" s="29"/>
    </row>
    <row r="33" spans="1:16" ht="41.4" x14ac:dyDescent="0.3">
      <c r="A33" s="10" t="s">
        <v>46</v>
      </c>
      <c r="B33" s="9" t="s">
        <v>13</v>
      </c>
      <c r="C33" s="31"/>
      <c r="D33" s="31"/>
      <c r="E33" s="31"/>
      <c r="F33" s="31"/>
      <c r="G33" s="31"/>
      <c r="H33" s="31"/>
      <c r="I33" s="31"/>
      <c r="J33" s="31"/>
      <c r="K33" s="31"/>
      <c r="L33" s="31"/>
      <c r="M33" s="31"/>
      <c r="N33" s="31"/>
      <c r="O33" s="26" t="s">
        <v>55</v>
      </c>
      <c r="P33" s="23" t="s">
        <v>17</v>
      </c>
    </row>
  </sheetData>
  <mergeCells count="15">
    <mergeCell ref="C29:P29"/>
    <mergeCell ref="C32:O32"/>
    <mergeCell ref="B1:C1"/>
    <mergeCell ref="P30:P31"/>
    <mergeCell ref="C5:N5"/>
    <mergeCell ref="O13:O18"/>
    <mergeCell ref="P13:P18"/>
    <mergeCell ref="P20:P25"/>
    <mergeCell ref="O27:O28"/>
    <mergeCell ref="P27:P28"/>
    <mergeCell ref="C7:P7"/>
    <mergeCell ref="C12:P12"/>
    <mergeCell ref="C26:P26"/>
    <mergeCell ref="O20:O23"/>
    <mergeCell ref="B3:C3"/>
  </mergeCells>
  <phoneticPr fontId="2"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7A101-2A4E-44D1-BF0C-B9E028BA11C7}">
  <dimension ref="A1:Y38"/>
  <sheetViews>
    <sheetView tabSelected="1" zoomScale="70" zoomScaleNormal="70" workbookViewId="0">
      <selection activeCell="V12" sqref="V12"/>
    </sheetView>
  </sheetViews>
  <sheetFormatPr defaultRowHeight="14.4" x14ac:dyDescent="0.3"/>
  <cols>
    <col min="2" max="2" width="29.5546875" style="4" customWidth="1"/>
    <col min="3" max="3" width="41.44140625" style="4" customWidth="1"/>
    <col min="4" max="4" width="9.5546875" style="134" customWidth="1"/>
    <col min="5" max="5" width="9.88671875" customWidth="1"/>
    <col min="6" max="10" width="14.44140625" customWidth="1"/>
    <col min="11" max="11" width="18" customWidth="1"/>
    <col min="12" max="19" width="14.44140625" customWidth="1"/>
    <col min="20" max="20" width="22.88671875" style="137" customWidth="1"/>
    <col min="21" max="21" width="13.88671875" style="41" customWidth="1"/>
    <col min="22" max="22" width="15.5546875" customWidth="1"/>
    <col min="23" max="23" width="15.44140625" customWidth="1"/>
    <col min="24" max="25" width="13.6640625" style="42" customWidth="1"/>
    <col min="26" max="26" width="11" customWidth="1"/>
    <col min="27" max="27" width="7.44140625" customWidth="1"/>
    <col min="28" max="28" width="13.5546875" customWidth="1"/>
    <col min="29" max="29" width="6.6640625" customWidth="1"/>
    <col min="30" max="30" width="12.109375" customWidth="1"/>
  </cols>
  <sheetData>
    <row r="1" spans="1:25" ht="15.6" x14ac:dyDescent="0.3">
      <c r="C1" s="37"/>
      <c r="D1" s="38"/>
      <c r="E1" s="39"/>
      <c r="F1" s="39"/>
      <c r="G1" s="39"/>
      <c r="H1" s="39"/>
      <c r="I1" s="39"/>
      <c r="J1" s="39"/>
      <c r="K1" s="39"/>
      <c r="L1" s="39"/>
      <c r="M1" s="39"/>
      <c r="N1" s="39"/>
      <c r="O1" s="39"/>
      <c r="P1" s="39"/>
      <c r="Q1" s="39"/>
      <c r="R1" s="39"/>
      <c r="S1" s="39"/>
      <c r="T1" s="40"/>
    </row>
    <row r="2" spans="1:25" ht="15.6" x14ac:dyDescent="0.3">
      <c r="C2" s="37"/>
      <c r="D2" s="38"/>
      <c r="E2" s="39"/>
      <c r="F2" s="39"/>
      <c r="G2" s="39"/>
      <c r="H2" s="39"/>
      <c r="I2" s="39"/>
      <c r="J2" s="39"/>
      <c r="K2" s="39"/>
      <c r="L2" s="39"/>
      <c r="M2" s="39"/>
      <c r="N2" s="39"/>
      <c r="O2" s="39"/>
      <c r="P2" s="39"/>
      <c r="Q2" s="39"/>
      <c r="R2" s="39"/>
      <c r="S2" s="39"/>
      <c r="T2" s="43"/>
    </row>
    <row r="3" spans="1:25" ht="15.6" x14ac:dyDescent="0.3">
      <c r="B3" s="159" t="s">
        <v>19</v>
      </c>
      <c r="C3" s="159"/>
      <c r="D3" s="38"/>
      <c r="E3" s="39"/>
      <c r="F3" s="39"/>
      <c r="G3" s="39"/>
      <c r="H3" s="39"/>
      <c r="I3" s="39"/>
      <c r="J3" s="39"/>
      <c r="K3" s="39"/>
      <c r="L3" s="39"/>
      <c r="M3" s="39"/>
      <c r="N3" s="39"/>
      <c r="O3" s="39"/>
      <c r="P3" s="39" t="s">
        <v>143</v>
      </c>
      <c r="Q3" s="39"/>
      <c r="R3" s="39"/>
      <c r="S3" s="39"/>
      <c r="T3" s="43"/>
    </row>
    <row r="4" spans="1:25" ht="15.6" x14ac:dyDescent="0.3">
      <c r="C4" s="37"/>
      <c r="D4" s="38"/>
      <c r="E4" s="39"/>
      <c r="F4" s="39"/>
      <c r="G4" s="39"/>
      <c r="H4" s="39"/>
      <c r="I4" s="39"/>
      <c r="J4" s="39"/>
      <c r="K4" s="39"/>
      <c r="L4" s="39"/>
      <c r="M4" s="39"/>
      <c r="N4" s="39"/>
      <c r="O4" s="39"/>
      <c r="P4" s="39"/>
      <c r="Q4" s="39"/>
      <c r="R4" s="39"/>
      <c r="S4" s="39"/>
      <c r="T4" s="43"/>
    </row>
    <row r="5" spans="1:25" ht="31.2" customHeight="1" x14ac:dyDescent="0.3">
      <c r="B5" s="168" t="s">
        <v>65</v>
      </c>
      <c r="C5" s="168"/>
      <c r="D5" s="38"/>
      <c r="E5" s="39"/>
      <c r="F5" s="39"/>
      <c r="G5" s="39"/>
      <c r="H5" s="39"/>
      <c r="I5" s="39"/>
      <c r="J5" s="39"/>
      <c r="K5" s="39"/>
      <c r="L5" s="39"/>
      <c r="M5" s="39"/>
      <c r="N5" s="39"/>
      <c r="O5" s="39"/>
      <c r="P5" s="39"/>
      <c r="Q5" s="39"/>
      <c r="R5" s="39"/>
      <c r="S5" s="39"/>
      <c r="T5" s="43"/>
    </row>
    <row r="6" spans="1:25" ht="15.6" x14ac:dyDescent="0.3">
      <c r="B6" s="44"/>
      <c r="C6" s="37"/>
      <c r="D6" s="38"/>
      <c r="E6" s="39"/>
      <c r="F6" s="39"/>
      <c r="G6" s="39"/>
      <c r="H6" s="39"/>
      <c r="I6" s="39"/>
      <c r="J6" s="39"/>
      <c r="K6" s="39"/>
      <c r="L6" s="39"/>
      <c r="M6" s="39"/>
      <c r="N6" s="39"/>
      <c r="O6" s="39"/>
      <c r="P6" s="39"/>
      <c r="Q6" s="39"/>
      <c r="R6" s="39"/>
      <c r="S6" s="39"/>
      <c r="T6" s="45"/>
    </row>
    <row r="7" spans="1:25" ht="15.6" x14ac:dyDescent="0.3">
      <c r="B7" s="37"/>
      <c r="C7" s="37"/>
      <c r="D7" s="38"/>
      <c r="E7" s="39"/>
      <c r="F7" s="39"/>
      <c r="G7" s="39"/>
      <c r="H7" s="39"/>
      <c r="I7" s="39"/>
      <c r="J7" s="39"/>
      <c r="K7" s="39"/>
      <c r="L7" s="39"/>
      <c r="M7" s="39"/>
      <c r="N7" s="39"/>
      <c r="O7" s="39"/>
      <c r="P7" s="39"/>
      <c r="Q7" s="39"/>
      <c r="R7" s="39"/>
      <c r="S7" s="39"/>
      <c r="T7" s="45"/>
    </row>
    <row r="8" spans="1:25" ht="15.6" x14ac:dyDescent="0.3">
      <c r="B8" s="37"/>
      <c r="C8" s="37"/>
      <c r="D8" s="38"/>
      <c r="E8" s="39"/>
      <c r="F8" s="39"/>
      <c r="G8" s="39"/>
      <c r="H8" s="178">
        <v>2024</v>
      </c>
      <c r="I8" s="179"/>
      <c r="J8" s="179"/>
      <c r="K8" s="179"/>
      <c r="L8" s="179"/>
      <c r="M8" s="179"/>
      <c r="N8" s="179"/>
      <c r="O8" s="179"/>
      <c r="P8" s="179"/>
      <c r="Q8" s="179"/>
      <c r="R8" s="179"/>
      <c r="S8" s="180"/>
      <c r="T8" s="45"/>
    </row>
    <row r="9" spans="1:25" ht="46.8" x14ac:dyDescent="0.3">
      <c r="A9" s="46" t="s">
        <v>66</v>
      </c>
      <c r="B9" s="47" t="s">
        <v>67</v>
      </c>
      <c r="C9" s="47" t="s">
        <v>0</v>
      </c>
      <c r="D9" s="48" t="s">
        <v>68</v>
      </c>
      <c r="E9" s="49" t="s">
        <v>69</v>
      </c>
      <c r="F9" s="49" t="s">
        <v>70</v>
      </c>
      <c r="G9" s="50">
        <v>2024</v>
      </c>
      <c r="H9" s="51" t="s">
        <v>71</v>
      </c>
      <c r="I9" s="51" t="s">
        <v>72</v>
      </c>
      <c r="J9" s="51" t="s">
        <v>73</v>
      </c>
      <c r="K9" s="51" t="s">
        <v>74</v>
      </c>
      <c r="L9" s="51" t="s">
        <v>75</v>
      </c>
      <c r="M9" s="51" t="s">
        <v>76</v>
      </c>
      <c r="N9" s="51" t="s">
        <v>77</v>
      </c>
      <c r="O9" s="51" t="s">
        <v>78</v>
      </c>
      <c r="P9" s="51" t="s">
        <v>79</v>
      </c>
      <c r="Q9" s="51" t="s">
        <v>80</v>
      </c>
      <c r="R9" s="51" t="s">
        <v>81</v>
      </c>
      <c r="S9" s="51" t="s">
        <v>82</v>
      </c>
      <c r="T9" s="52" t="s">
        <v>83</v>
      </c>
      <c r="X9"/>
      <c r="Y9"/>
    </row>
    <row r="10" spans="1:25" ht="55.8" customHeight="1" x14ac:dyDescent="0.3">
      <c r="A10" s="53" t="s">
        <v>22</v>
      </c>
      <c r="B10" s="54" t="s">
        <v>84</v>
      </c>
      <c r="C10" s="55"/>
      <c r="D10" s="56"/>
      <c r="E10" s="57"/>
      <c r="F10" s="57"/>
      <c r="G10" s="58">
        <f>G11+G15</f>
        <v>151965.81599999999</v>
      </c>
      <c r="H10" s="59">
        <f t="shared" ref="H10:J10" si="0">H11+H15</f>
        <v>5046.8180000000002</v>
      </c>
      <c r="I10" s="59">
        <f t="shared" si="0"/>
        <v>17196.817999999999</v>
      </c>
      <c r="J10" s="59">
        <f t="shared" si="0"/>
        <v>35046.817999999999</v>
      </c>
      <c r="K10" s="59">
        <f>K11+K15</f>
        <v>8646.8179999999993</v>
      </c>
      <c r="L10" s="59">
        <f>L11+L15</f>
        <v>8696.8179999999993</v>
      </c>
      <c r="M10" s="59">
        <f t="shared" ref="M10:S10" si="1">M11+M15</f>
        <v>15672.817999999999</v>
      </c>
      <c r="N10" s="59">
        <f t="shared" si="1"/>
        <v>7046.8180000000002</v>
      </c>
      <c r="O10" s="59">
        <f t="shared" si="1"/>
        <v>12172.817999999999</v>
      </c>
      <c r="P10" s="59">
        <f t="shared" si="1"/>
        <v>7196.8180000000002</v>
      </c>
      <c r="Q10" s="59">
        <f t="shared" si="1"/>
        <v>14172.817999999999</v>
      </c>
      <c r="R10" s="59">
        <f t="shared" si="1"/>
        <v>6196.8180000000002</v>
      </c>
      <c r="S10" s="59">
        <f t="shared" si="1"/>
        <v>14872.817999999999</v>
      </c>
      <c r="T10" s="59">
        <f t="shared" ref="T10:T23" si="2">SUM(H10:S10)</f>
        <v>151965.81599999999</v>
      </c>
      <c r="U10" s="60"/>
      <c r="V10" s="3"/>
    </row>
    <row r="11" spans="1:25" ht="15.6" x14ac:dyDescent="0.3">
      <c r="A11" s="53" t="s">
        <v>23</v>
      </c>
      <c r="B11" s="61" t="s">
        <v>85</v>
      </c>
      <c r="C11" s="62"/>
      <c r="D11" s="62"/>
      <c r="E11" s="62"/>
      <c r="F11" s="62"/>
      <c r="G11" s="62">
        <f t="shared" ref="G11:L11" si="3">G12+G13+G14</f>
        <v>42561.815999999999</v>
      </c>
      <c r="H11" s="63">
        <f t="shared" si="3"/>
        <v>3546.8180000000002</v>
      </c>
      <c r="I11" s="63">
        <f t="shared" si="3"/>
        <v>3546.8180000000002</v>
      </c>
      <c r="J11" s="63">
        <f t="shared" si="3"/>
        <v>3546.8180000000002</v>
      </c>
      <c r="K11" s="63">
        <f t="shared" si="3"/>
        <v>3546.8180000000002</v>
      </c>
      <c r="L11" s="63">
        <f t="shared" si="3"/>
        <v>3546.8180000000002</v>
      </c>
      <c r="M11" s="63">
        <f>M12+M13+M14</f>
        <v>3546.8180000000002</v>
      </c>
      <c r="N11" s="63">
        <f t="shared" ref="N11:S11" si="4">N12+N13+N14</f>
        <v>3546.8180000000002</v>
      </c>
      <c r="O11" s="63">
        <f t="shared" si="4"/>
        <v>3546.8180000000002</v>
      </c>
      <c r="P11" s="63">
        <f t="shared" si="4"/>
        <v>3546.8180000000002</v>
      </c>
      <c r="Q11" s="63">
        <f t="shared" si="4"/>
        <v>3546.8180000000002</v>
      </c>
      <c r="R11" s="63">
        <f t="shared" si="4"/>
        <v>3546.8180000000002</v>
      </c>
      <c r="S11" s="63">
        <f t="shared" si="4"/>
        <v>3546.8180000000002</v>
      </c>
      <c r="T11" s="64">
        <f t="shared" si="2"/>
        <v>42561.815999999999</v>
      </c>
      <c r="U11" s="60"/>
      <c r="V11" s="3"/>
    </row>
    <row r="12" spans="1:25" ht="234" x14ac:dyDescent="0.3">
      <c r="A12" s="46" t="s">
        <v>86</v>
      </c>
      <c r="B12" s="65" t="s">
        <v>87</v>
      </c>
      <c r="C12" s="66" t="s">
        <v>88</v>
      </c>
      <c r="D12" s="139">
        <v>0.5</v>
      </c>
      <c r="E12" s="127">
        <v>12</v>
      </c>
      <c r="F12" s="127">
        <v>1404.9</v>
      </c>
      <c r="G12" s="67">
        <f>(F12*0.1+F12)*12</f>
        <v>18544.68</v>
      </c>
      <c r="H12" s="67">
        <v>1545.39</v>
      </c>
      <c r="I12" s="67">
        <v>1545.39</v>
      </c>
      <c r="J12" s="67">
        <v>1545.39</v>
      </c>
      <c r="K12" s="67">
        <v>1545.39</v>
      </c>
      <c r="L12" s="67">
        <v>1545.39</v>
      </c>
      <c r="M12" s="67">
        <v>1545.39</v>
      </c>
      <c r="N12" s="67">
        <v>1545.39</v>
      </c>
      <c r="O12" s="67">
        <v>1545.39</v>
      </c>
      <c r="P12" s="67">
        <v>1545.39</v>
      </c>
      <c r="Q12" s="67">
        <v>1545.39</v>
      </c>
      <c r="R12" s="67">
        <v>1545.39</v>
      </c>
      <c r="S12" s="67">
        <v>1545.39</v>
      </c>
      <c r="T12" s="68">
        <f t="shared" si="2"/>
        <v>18544.679999999997</v>
      </c>
      <c r="U12" s="60"/>
      <c r="V12" s="3"/>
    </row>
    <row r="13" spans="1:25" ht="78" x14ac:dyDescent="0.3">
      <c r="A13" s="46" t="s">
        <v>89</v>
      </c>
      <c r="B13" s="69" t="s">
        <v>90</v>
      </c>
      <c r="C13" s="70" t="s">
        <v>91</v>
      </c>
      <c r="D13" s="98">
        <v>0.2</v>
      </c>
      <c r="E13" s="98">
        <v>12</v>
      </c>
      <c r="F13" s="98">
        <v>615.48</v>
      </c>
      <c r="G13" s="67">
        <f t="shared" ref="G13:G14" si="5">(F13*0.1+F13)*12</f>
        <v>8124.3360000000002</v>
      </c>
      <c r="H13" s="67">
        <v>677.02800000000002</v>
      </c>
      <c r="I13" s="67">
        <v>677.02800000000002</v>
      </c>
      <c r="J13" s="67">
        <v>677.02800000000002</v>
      </c>
      <c r="K13" s="67">
        <v>677.02800000000002</v>
      </c>
      <c r="L13" s="67">
        <v>677.02800000000002</v>
      </c>
      <c r="M13" s="67">
        <v>677.02800000000002</v>
      </c>
      <c r="N13" s="67">
        <v>677.02800000000002</v>
      </c>
      <c r="O13" s="67">
        <v>677.02800000000002</v>
      </c>
      <c r="P13" s="67">
        <v>677.02800000000002</v>
      </c>
      <c r="Q13" s="67">
        <v>677.02800000000002</v>
      </c>
      <c r="R13" s="67">
        <v>677.02800000000002</v>
      </c>
      <c r="S13" s="67">
        <v>677.02800000000002</v>
      </c>
      <c r="T13" s="68">
        <f t="shared" si="2"/>
        <v>8124.3360000000021</v>
      </c>
      <c r="U13" s="60"/>
      <c r="V13" s="3"/>
    </row>
    <row r="14" spans="1:25" ht="46.8" x14ac:dyDescent="0.3">
      <c r="A14" s="46" t="s">
        <v>92</v>
      </c>
      <c r="B14" s="69" t="s">
        <v>93</v>
      </c>
      <c r="C14" s="69" t="s">
        <v>94</v>
      </c>
      <c r="D14" s="98">
        <v>0.5</v>
      </c>
      <c r="E14" s="98">
        <v>12</v>
      </c>
      <c r="F14" s="98">
        <v>1204</v>
      </c>
      <c r="G14" s="67">
        <f t="shared" si="5"/>
        <v>15892.800000000001</v>
      </c>
      <c r="H14" s="67">
        <v>1324.4</v>
      </c>
      <c r="I14" s="67">
        <v>1324.4</v>
      </c>
      <c r="J14" s="67">
        <v>1324.4</v>
      </c>
      <c r="K14" s="67">
        <v>1324.4</v>
      </c>
      <c r="L14" s="67">
        <v>1324.4</v>
      </c>
      <c r="M14" s="67">
        <v>1324.4</v>
      </c>
      <c r="N14" s="67">
        <v>1324.4</v>
      </c>
      <c r="O14" s="67">
        <v>1324.4</v>
      </c>
      <c r="P14" s="67">
        <v>1324.4</v>
      </c>
      <c r="Q14" s="67">
        <v>1324.4</v>
      </c>
      <c r="R14" s="67">
        <v>1324.4</v>
      </c>
      <c r="S14" s="67">
        <v>1324.4</v>
      </c>
      <c r="T14" s="68">
        <f t="shared" si="2"/>
        <v>15892.799999999997</v>
      </c>
      <c r="U14" s="60"/>
      <c r="V14" s="3"/>
    </row>
    <row r="15" spans="1:25" ht="49.8" customHeight="1" x14ac:dyDescent="0.3">
      <c r="A15" s="53" t="s">
        <v>27</v>
      </c>
      <c r="B15" s="160" t="s">
        <v>95</v>
      </c>
      <c r="C15" s="161"/>
      <c r="D15" s="72"/>
      <c r="E15" s="72"/>
      <c r="F15" s="72"/>
      <c r="G15" s="73">
        <f>G16+G18+G22+G26</f>
        <v>109404</v>
      </c>
      <c r="H15" s="74">
        <f t="shared" ref="H15:S15" si="6">H16+H18+H22+H26</f>
        <v>1500</v>
      </c>
      <c r="I15" s="74">
        <f t="shared" si="6"/>
        <v>13650</v>
      </c>
      <c r="J15" s="74">
        <f t="shared" si="6"/>
        <v>31500</v>
      </c>
      <c r="K15" s="74">
        <f>K16+K18+K22+K26</f>
        <v>5100</v>
      </c>
      <c r="L15" s="74">
        <f t="shared" si="6"/>
        <v>5150</v>
      </c>
      <c r="M15" s="74">
        <f t="shared" si="6"/>
        <v>12126</v>
      </c>
      <c r="N15" s="74">
        <f t="shared" si="6"/>
        <v>3500</v>
      </c>
      <c r="O15" s="74">
        <f t="shared" si="6"/>
        <v>8626</v>
      </c>
      <c r="P15" s="74">
        <f t="shared" si="6"/>
        <v>3650</v>
      </c>
      <c r="Q15" s="74">
        <f t="shared" si="6"/>
        <v>10626</v>
      </c>
      <c r="R15" s="74">
        <f t="shared" si="6"/>
        <v>2650</v>
      </c>
      <c r="S15" s="74">
        <f t="shared" si="6"/>
        <v>11326</v>
      </c>
      <c r="T15" s="59">
        <f t="shared" si="2"/>
        <v>109404</v>
      </c>
      <c r="U15" s="60"/>
      <c r="V15" s="3"/>
    </row>
    <row r="16" spans="1:25" ht="15.6" x14ac:dyDescent="0.3">
      <c r="A16" s="75" t="s">
        <v>28</v>
      </c>
      <c r="B16" s="76" t="s">
        <v>96</v>
      </c>
      <c r="C16" s="77"/>
      <c r="D16" s="62"/>
      <c r="E16" s="62"/>
      <c r="F16" s="62"/>
      <c r="G16" s="78">
        <f>G17</f>
        <v>6000</v>
      </c>
      <c r="H16" s="79">
        <f t="shared" ref="H16:S16" si="7">H17</f>
        <v>500</v>
      </c>
      <c r="I16" s="79">
        <f t="shared" si="7"/>
        <v>500</v>
      </c>
      <c r="J16" s="79">
        <f t="shared" si="7"/>
        <v>500</v>
      </c>
      <c r="K16" s="79">
        <f t="shared" si="7"/>
        <v>500</v>
      </c>
      <c r="L16" s="79">
        <f t="shared" si="7"/>
        <v>500</v>
      </c>
      <c r="M16" s="79">
        <f t="shared" si="7"/>
        <v>500</v>
      </c>
      <c r="N16" s="79">
        <f t="shared" si="7"/>
        <v>500</v>
      </c>
      <c r="O16" s="79">
        <f t="shared" si="7"/>
        <v>500</v>
      </c>
      <c r="P16" s="79">
        <f t="shared" si="7"/>
        <v>500</v>
      </c>
      <c r="Q16" s="79">
        <f t="shared" si="7"/>
        <v>500</v>
      </c>
      <c r="R16" s="79">
        <f t="shared" si="7"/>
        <v>500</v>
      </c>
      <c r="S16" s="79">
        <f t="shared" si="7"/>
        <v>500</v>
      </c>
      <c r="T16" s="64">
        <f t="shared" si="2"/>
        <v>6000</v>
      </c>
      <c r="U16" s="60"/>
      <c r="V16" s="3"/>
    </row>
    <row r="17" spans="1:22" ht="156" x14ac:dyDescent="0.3">
      <c r="A17" s="46" t="s">
        <v>97</v>
      </c>
      <c r="B17" s="70" t="s">
        <v>98</v>
      </c>
      <c r="C17" s="69" t="s">
        <v>99</v>
      </c>
      <c r="D17" s="71">
        <v>1</v>
      </c>
      <c r="E17" s="80"/>
      <c r="F17" s="80">
        <v>6000</v>
      </c>
      <c r="G17" s="81">
        <v>6000</v>
      </c>
      <c r="H17" s="81">
        <v>500</v>
      </c>
      <c r="I17" s="81">
        <v>500</v>
      </c>
      <c r="J17" s="81">
        <v>500</v>
      </c>
      <c r="K17" s="81">
        <v>500</v>
      </c>
      <c r="L17" s="81">
        <v>500</v>
      </c>
      <c r="M17" s="81">
        <v>500</v>
      </c>
      <c r="N17" s="81">
        <v>500</v>
      </c>
      <c r="O17" s="81">
        <v>500</v>
      </c>
      <c r="P17" s="81">
        <v>500</v>
      </c>
      <c r="Q17" s="81">
        <v>500</v>
      </c>
      <c r="R17" s="81">
        <v>500</v>
      </c>
      <c r="S17" s="81">
        <v>500</v>
      </c>
      <c r="T17" s="68">
        <f t="shared" si="2"/>
        <v>6000</v>
      </c>
      <c r="U17" s="60"/>
      <c r="V17" s="3"/>
    </row>
    <row r="18" spans="1:22" s="42" customFormat="1" ht="15.6" x14ac:dyDescent="0.3">
      <c r="A18" s="82" t="s">
        <v>29</v>
      </c>
      <c r="B18" s="83" t="s">
        <v>100</v>
      </c>
      <c r="C18" s="84"/>
      <c r="D18" s="85"/>
      <c r="E18" s="86"/>
      <c r="F18" s="86"/>
      <c r="G18" s="87">
        <f>G19+G20+G21</f>
        <v>49000</v>
      </c>
      <c r="H18" s="88">
        <f t="shared" ref="H18:S18" si="8">H19+H20+H21</f>
        <v>1000</v>
      </c>
      <c r="I18" s="88">
        <f t="shared" si="8"/>
        <v>13000</v>
      </c>
      <c r="J18" s="88">
        <f t="shared" si="8"/>
        <v>31000</v>
      </c>
      <c r="K18" s="88">
        <f t="shared" si="8"/>
        <v>2000</v>
      </c>
      <c r="L18" s="88">
        <f t="shared" si="8"/>
        <v>2000</v>
      </c>
      <c r="M18" s="88">
        <f t="shared" si="8"/>
        <v>0</v>
      </c>
      <c r="N18" s="88">
        <f t="shared" si="8"/>
        <v>0</v>
      </c>
      <c r="O18" s="88">
        <f t="shared" si="8"/>
        <v>0</v>
      </c>
      <c r="P18" s="88">
        <f t="shared" si="8"/>
        <v>0</v>
      </c>
      <c r="Q18" s="88">
        <f t="shared" si="8"/>
        <v>0</v>
      </c>
      <c r="R18" s="88">
        <f t="shared" si="8"/>
        <v>0</v>
      </c>
      <c r="S18" s="88">
        <f t="shared" si="8"/>
        <v>0</v>
      </c>
      <c r="T18" s="64">
        <f t="shared" si="2"/>
        <v>49000</v>
      </c>
      <c r="U18" s="60"/>
      <c r="V18" s="3"/>
    </row>
    <row r="19" spans="1:22" ht="62.4" x14ac:dyDescent="0.3">
      <c r="A19" s="46" t="s">
        <v>30</v>
      </c>
      <c r="B19" s="70" t="s">
        <v>101</v>
      </c>
      <c r="C19" s="70" t="s">
        <v>102</v>
      </c>
      <c r="D19" s="89"/>
      <c r="E19" s="53"/>
      <c r="F19" s="53"/>
      <c r="G19" s="81">
        <v>5000</v>
      </c>
      <c r="H19" s="67">
        <v>1000</v>
      </c>
      <c r="I19" s="67">
        <v>3000</v>
      </c>
      <c r="J19" s="67">
        <v>1000</v>
      </c>
      <c r="K19" s="67"/>
      <c r="L19" s="67"/>
      <c r="M19" s="67"/>
      <c r="N19" s="67"/>
      <c r="O19" s="67"/>
      <c r="P19" s="67"/>
      <c r="Q19" s="67"/>
      <c r="R19" s="67"/>
      <c r="S19" s="67"/>
      <c r="T19" s="68">
        <f t="shared" si="2"/>
        <v>5000</v>
      </c>
      <c r="U19" s="60"/>
      <c r="V19" s="3"/>
    </row>
    <row r="20" spans="1:22" ht="78" x14ac:dyDescent="0.3">
      <c r="A20" s="46" t="s">
        <v>103</v>
      </c>
      <c r="B20" s="70" t="s">
        <v>104</v>
      </c>
      <c r="C20" s="90" t="s">
        <v>105</v>
      </c>
      <c r="D20" s="89"/>
      <c r="E20" s="53"/>
      <c r="F20" s="53"/>
      <c r="G20" s="81">
        <v>40000</v>
      </c>
      <c r="H20" s="67"/>
      <c r="I20" s="67">
        <v>10000</v>
      </c>
      <c r="J20" s="67">
        <v>30000</v>
      </c>
      <c r="K20" s="67"/>
      <c r="L20" s="67"/>
      <c r="M20" s="67"/>
      <c r="N20" s="67"/>
      <c r="O20" s="67"/>
      <c r="P20" s="67"/>
      <c r="Q20" s="67"/>
      <c r="R20" s="67"/>
      <c r="S20" s="67"/>
      <c r="T20" s="68">
        <f t="shared" si="2"/>
        <v>40000</v>
      </c>
      <c r="U20" s="60"/>
      <c r="V20" s="3"/>
    </row>
    <row r="21" spans="1:22" ht="78" x14ac:dyDescent="0.3">
      <c r="A21" s="46" t="s">
        <v>106</v>
      </c>
      <c r="B21" s="70" t="s">
        <v>107</v>
      </c>
      <c r="C21" s="70" t="s">
        <v>108</v>
      </c>
      <c r="D21" s="91">
        <v>2</v>
      </c>
      <c r="E21" s="53">
        <v>0</v>
      </c>
      <c r="F21" s="92">
        <v>2000</v>
      </c>
      <c r="G21" s="81">
        <v>4000</v>
      </c>
      <c r="H21" s="67"/>
      <c r="I21" s="67"/>
      <c r="J21" s="67"/>
      <c r="K21" s="67">
        <v>2000</v>
      </c>
      <c r="L21" s="67">
        <v>2000</v>
      </c>
      <c r="M21" s="67"/>
      <c r="N21" s="67"/>
      <c r="O21" s="67"/>
      <c r="P21" s="67"/>
      <c r="Q21" s="67"/>
      <c r="R21" s="67"/>
      <c r="S21" s="67"/>
      <c r="T21" s="68">
        <f t="shared" si="2"/>
        <v>4000</v>
      </c>
      <c r="U21" s="60"/>
      <c r="V21" s="3"/>
    </row>
    <row r="22" spans="1:22" s="42" customFormat="1" ht="15.6" x14ac:dyDescent="0.3">
      <c r="A22" s="82" t="s">
        <v>31</v>
      </c>
      <c r="B22" s="83" t="s">
        <v>109</v>
      </c>
      <c r="C22" s="84"/>
      <c r="D22" s="85"/>
      <c r="E22" s="86"/>
      <c r="F22" s="86"/>
      <c r="G22" s="93">
        <f>G23+G24+G25</f>
        <v>44604</v>
      </c>
      <c r="H22" s="88">
        <f t="shared" ref="H22:L22" si="9">H23+H24</f>
        <v>0</v>
      </c>
      <c r="I22" s="88">
        <f t="shared" si="9"/>
        <v>0</v>
      </c>
      <c r="J22" s="88">
        <f t="shared" si="9"/>
        <v>0</v>
      </c>
      <c r="K22" s="88">
        <f t="shared" si="9"/>
        <v>0</v>
      </c>
      <c r="L22" s="88">
        <f t="shared" si="9"/>
        <v>500</v>
      </c>
      <c r="M22" s="88">
        <f>M23+M24</f>
        <v>9526</v>
      </c>
      <c r="N22" s="88">
        <f t="shared" ref="N22:S22" si="10">N23+N24</f>
        <v>3000</v>
      </c>
      <c r="O22" s="88">
        <f t="shared" si="10"/>
        <v>7526</v>
      </c>
      <c r="P22" s="88">
        <f t="shared" si="10"/>
        <v>3000</v>
      </c>
      <c r="Q22" s="88">
        <f t="shared" si="10"/>
        <v>9526</v>
      </c>
      <c r="R22" s="88">
        <f t="shared" si="10"/>
        <v>2000</v>
      </c>
      <c r="S22" s="88">
        <f t="shared" si="10"/>
        <v>9526</v>
      </c>
      <c r="T22" s="88">
        <f t="shared" si="2"/>
        <v>44604</v>
      </c>
      <c r="U22" s="60"/>
      <c r="V22" s="3"/>
    </row>
    <row r="23" spans="1:22" ht="93.6" x14ac:dyDescent="0.3">
      <c r="A23" s="46" t="s">
        <v>110</v>
      </c>
      <c r="B23" s="70" t="s">
        <v>111</v>
      </c>
      <c r="C23" s="70" t="s">
        <v>112</v>
      </c>
      <c r="D23" s="94">
        <v>1</v>
      </c>
      <c r="E23" s="95">
        <v>0</v>
      </c>
      <c r="F23" s="95">
        <v>2500</v>
      </c>
      <c r="G23" s="96">
        <f>F23*1.05*4</f>
        <v>10500</v>
      </c>
      <c r="H23" s="97">
        <v>0</v>
      </c>
      <c r="I23" s="97"/>
      <c r="J23" s="97"/>
      <c r="K23" s="97"/>
      <c r="L23" s="97">
        <v>500</v>
      </c>
      <c r="M23" s="97">
        <v>2000</v>
      </c>
      <c r="N23" s="97">
        <v>2000</v>
      </c>
      <c r="O23" s="97">
        <v>0</v>
      </c>
      <c r="P23" s="97">
        <v>2000</v>
      </c>
      <c r="Q23" s="97">
        <v>2000</v>
      </c>
      <c r="R23" s="97">
        <v>0</v>
      </c>
      <c r="S23" s="97">
        <v>2000</v>
      </c>
      <c r="T23" s="98">
        <f t="shared" si="2"/>
        <v>10500</v>
      </c>
      <c r="U23" s="60"/>
      <c r="V23" s="3"/>
    </row>
    <row r="24" spans="1:22" ht="78" x14ac:dyDescent="0.3">
      <c r="A24" s="46" t="s">
        <v>113</v>
      </c>
      <c r="B24" s="99" t="s">
        <v>114</v>
      </c>
      <c r="C24" s="70" t="s">
        <v>115</v>
      </c>
      <c r="D24" s="162">
        <v>1</v>
      </c>
      <c r="E24" s="95">
        <v>0</v>
      </c>
      <c r="F24" s="164">
        <v>8120</v>
      </c>
      <c r="G24" s="102">
        <f>F24*1.05*4</f>
        <v>34104</v>
      </c>
      <c r="H24" s="103">
        <v>0</v>
      </c>
      <c r="I24" s="104"/>
      <c r="J24" s="104"/>
      <c r="K24" s="166"/>
      <c r="L24" s="166"/>
      <c r="M24" s="166">
        <v>7526</v>
      </c>
      <c r="N24" s="166">
        <v>1000</v>
      </c>
      <c r="O24" s="166">
        <v>7526</v>
      </c>
      <c r="P24" s="166">
        <v>1000</v>
      </c>
      <c r="Q24" s="166">
        <v>7526</v>
      </c>
      <c r="R24" s="166">
        <v>2000</v>
      </c>
      <c r="S24" s="166">
        <v>7526</v>
      </c>
      <c r="T24" s="169">
        <f>SUM(H24:S25)</f>
        <v>34104</v>
      </c>
      <c r="U24" s="60"/>
      <c r="V24" s="3"/>
    </row>
    <row r="25" spans="1:22" ht="62.4" x14ac:dyDescent="0.3">
      <c r="A25" s="46" t="s">
        <v>116</v>
      </c>
      <c r="B25" s="105" t="s">
        <v>117</v>
      </c>
      <c r="C25" s="70" t="s">
        <v>118</v>
      </c>
      <c r="D25" s="163"/>
      <c r="E25" s="95">
        <v>0</v>
      </c>
      <c r="F25" s="165"/>
      <c r="G25" s="106"/>
      <c r="H25" s="107"/>
      <c r="I25" s="108"/>
      <c r="J25" s="108"/>
      <c r="K25" s="167"/>
      <c r="L25" s="167"/>
      <c r="M25" s="167"/>
      <c r="N25" s="167"/>
      <c r="O25" s="167"/>
      <c r="P25" s="167"/>
      <c r="Q25" s="167"/>
      <c r="R25" s="167"/>
      <c r="S25" s="167"/>
      <c r="T25" s="170"/>
      <c r="U25" s="60"/>
      <c r="V25" s="3"/>
    </row>
    <row r="26" spans="1:22" ht="15.6" x14ac:dyDescent="0.3">
      <c r="A26" s="53" t="s">
        <v>119</v>
      </c>
      <c r="B26" s="83" t="s">
        <v>120</v>
      </c>
      <c r="C26" s="84"/>
      <c r="D26" s="109"/>
      <c r="E26" s="62"/>
      <c r="F26" s="62"/>
      <c r="G26" s="109">
        <f t="shared" ref="G26:S26" si="11">G27+G28+G29</f>
        <v>9800</v>
      </c>
      <c r="H26" s="63">
        <f t="shared" si="11"/>
        <v>0</v>
      </c>
      <c r="I26" s="63">
        <f t="shared" si="11"/>
        <v>150</v>
      </c>
      <c r="J26" s="63">
        <f t="shared" si="11"/>
        <v>0</v>
      </c>
      <c r="K26" s="63">
        <f>K27+K28+K29</f>
        <v>2600</v>
      </c>
      <c r="L26" s="63">
        <f t="shared" si="11"/>
        <v>2150</v>
      </c>
      <c r="M26" s="63">
        <f t="shared" si="11"/>
        <v>2100</v>
      </c>
      <c r="N26" s="63">
        <f t="shared" si="11"/>
        <v>0</v>
      </c>
      <c r="O26" s="63">
        <f t="shared" si="11"/>
        <v>600</v>
      </c>
      <c r="P26" s="63">
        <f t="shared" si="11"/>
        <v>150</v>
      </c>
      <c r="Q26" s="63">
        <f t="shared" si="11"/>
        <v>600</v>
      </c>
      <c r="R26" s="63">
        <f t="shared" si="11"/>
        <v>150</v>
      </c>
      <c r="S26" s="63">
        <f t="shared" si="11"/>
        <v>1300</v>
      </c>
      <c r="T26" s="63">
        <f t="shared" ref="T26:T31" si="12">SUM(H26:S26)</f>
        <v>9800</v>
      </c>
      <c r="U26" s="60"/>
      <c r="V26" s="3"/>
    </row>
    <row r="27" spans="1:22" ht="31.2" x14ac:dyDescent="0.3">
      <c r="A27" s="46" t="s">
        <v>121</v>
      </c>
      <c r="B27" s="110" t="s">
        <v>122</v>
      </c>
      <c r="C27" s="110" t="s">
        <v>123</v>
      </c>
      <c r="D27" s="89"/>
      <c r="E27" s="53"/>
      <c r="F27" s="53"/>
      <c r="G27" s="111">
        <v>3000</v>
      </c>
      <c r="H27" s="171"/>
      <c r="I27" s="104"/>
      <c r="J27" s="104"/>
      <c r="K27" s="166">
        <v>600</v>
      </c>
      <c r="L27" s="104"/>
      <c r="M27" s="171">
        <v>600</v>
      </c>
      <c r="N27" s="171">
        <v>0</v>
      </c>
      <c r="O27" s="171">
        <v>600</v>
      </c>
      <c r="P27" s="171">
        <v>150</v>
      </c>
      <c r="Q27" s="171">
        <v>600</v>
      </c>
      <c r="R27" s="171">
        <v>150</v>
      </c>
      <c r="S27" s="171">
        <v>300</v>
      </c>
      <c r="T27" s="112">
        <f t="shared" si="12"/>
        <v>3000</v>
      </c>
      <c r="U27" s="60"/>
      <c r="V27" s="3"/>
    </row>
    <row r="28" spans="1:22" ht="46.8" x14ac:dyDescent="0.3">
      <c r="A28" s="46" t="s">
        <v>124</v>
      </c>
      <c r="B28" s="110" t="s">
        <v>125</v>
      </c>
      <c r="C28" s="70" t="s">
        <v>126</v>
      </c>
      <c r="D28" s="89"/>
      <c r="E28" s="53"/>
      <c r="F28" s="53"/>
      <c r="G28" s="111">
        <v>300</v>
      </c>
      <c r="H28" s="172"/>
      <c r="I28" s="108">
        <v>150</v>
      </c>
      <c r="J28" s="108"/>
      <c r="K28" s="167"/>
      <c r="L28" s="108">
        <v>150</v>
      </c>
      <c r="M28" s="172"/>
      <c r="N28" s="172"/>
      <c r="O28" s="172"/>
      <c r="P28" s="172"/>
      <c r="Q28" s="172"/>
      <c r="R28" s="172"/>
      <c r="S28" s="172"/>
      <c r="T28" s="112">
        <f t="shared" si="12"/>
        <v>300</v>
      </c>
      <c r="U28" s="60"/>
      <c r="V28" s="3"/>
    </row>
    <row r="29" spans="1:22" ht="78" x14ac:dyDescent="0.3">
      <c r="A29" s="46" t="s">
        <v>127</v>
      </c>
      <c r="B29" s="110" t="s">
        <v>128</v>
      </c>
      <c r="C29" s="70" t="s">
        <v>129</v>
      </c>
      <c r="D29" s="89"/>
      <c r="E29" s="53"/>
      <c r="F29" s="53"/>
      <c r="G29" s="111">
        <v>6500</v>
      </c>
      <c r="H29" s="67"/>
      <c r="I29" s="67"/>
      <c r="J29" s="67"/>
      <c r="K29" s="67">
        <v>2000</v>
      </c>
      <c r="L29" s="67">
        <v>2000</v>
      </c>
      <c r="M29" s="67">
        <v>1500</v>
      </c>
      <c r="N29" s="67"/>
      <c r="O29" s="67"/>
      <c r="P29" s="67"/>
      <c r="Q29" s="67"/>
      <c r="R29" s="67"/>
      <c r="S29" s="67">
        <v>1000</v>
      </c>
      <c r="T29" s="112">
        <f t="shared" si="12"/>
        <v>6500</v>
      </c>
      <c r="U29" s="60"/>
      <c r="V29" s="3"/>
    </row>
    <row r="30" spans="1:22" ht="15.6" x14ac:dyDescent="0.3">
      <c r="A30" s="53" t="s">
        <v>36</v>
      </c>
      <c r="B30" s="113" t="s">
        <v>130</v>
      </c>
      <c r="C30" s="114"/>
      <c r="D30" s="115"/>
      <c r="E30" s="116"/>
      <c r="F30" s="116"/>
      <c r="G30" s="117">
        <f>G31</f>
        <v>54489.46</v>
      </c>
      <c r="H30" s="118">
        <f t="shared" ref="H30:S30" si="13">H31</f>
        <v>2000</v>
      </c>
      <c r="I30" s="118">
        <f t="shared" si="13"/>
        <v>3489.46</v>
      </c>
      <c r="J30" s="118">
        <f t="shared" si="13"/>
        <v>43000</v>
      </c>
      <c r="K30" s="118">
        <f t="shared" si="13"/>
        <v>3000</v>
      </c>
      <c r="L30" s="118">
        <f t="shared" si="13"/>
        <v>0</v>
      </c>
      <c r="M30" s="118">
        <f t="shared" si="13"/>
        <v>0</v>
      </c>
      <c r="N30" s="118">
        <f t="shared" si="13"/>
        <v>0</v>
      </c>
      <c r="O30" s="118">
        <f t="shared" si="13"/>
        <v>0</v>
      </c>
      <c r="P30" s="118">
        <f t="shared" si="13"/>
        <v>0</v>
      </c>
      <c r="Q30" s="118">
        <f t="shared" si="13"/>
        <v>0</v>
      </c>
      <c r="R30" s="118">
        <f t="shared" si="13"/>
        <v>0</v>
      </c>
      <c r="S30" s="118">
        <f t="shared" si="13"/>
        <v>3000</v>
      </c>
      <c r="T30" s="118">
        <f t="shared" si="12"/>
        <v>54489.46</v>
      </c>
      <c r="U30" s="60"/>
      <c r="V30" s="3"/>
    </row>
    <row r="31" spans="1:22" ht="15.6" x14ac:dyDescent="0.3">
      <c r="A31" s="46" t="s">
        <v>37</v>
      </c>
      <c r="B31" s="119" t="s">
        <v>131</v>
      </c>
      <c r="C31" s="120"/>
      <c r="D31" s="121"/>
      <c r="E31" s="122"/>
      <c r="F31" s="122"/>
      <c r="G31" s="123">
        <f t="shared" ref="G31:S31" si="14">G32+G33</f>
        <v>54489.46</v>
      </c>
      <c r="H31" s="124">
        <f t="shared" si="14"/>
        <v>2000</v>
      </c>
      <c r="I31" s="124">
        <f t="shared" si="14"/>
        <v>3489.46</v>
      </c>
      <c r="J31" s="124">
        <f t="shared" si="14"/>
        <v>43000</v>
      </c>
      <c r="K31" s="124">
        <f t="shared" si="14"/>
        <v>3000</v>
      </c>
      <c r="L31" s="124">
        <f t="shared" si="14"/>
        <v>0</v>
      </c>
      <c r="M31" s="124">
        <f t="shared" si="14"/>
        <v>0</v>
      </c>
      <c r="N31" s="124">
        <f t="shared" si="14"/>
        <v>0</v>
      </c>
      <c r="O31" s="124">
        <f t="shared" si="14"/>
        <v>0</v>
      </c>
      <c r="P31" s="124">
        <f t="shared" si="14"/>
        <v>0</v>
      </c>
      <c r="Q31" s="124">
        <f t="shared" si="14"/>
        <v>0</v>
      </c>
      <c r="R31" s="124">
        <f t="shared" si="14"/>
        <v>0</v>
      </c>
      <c r="S31" s="124">
        <f t="shared" si="14"/>
        <v>3000</v>
      </c>
      <c r="T31" s="124">
        <f t="shared" si="12"/>
        <v>54489.46</v>
      </c>
      <c r="U31" s="60"/>
      <c r="V31" s="3"/>
    </row>
    <row r="32" spans="1:22" ht="62.4" x14ac:dyDescent="0.3">
      <c r="A32" s="46" t="s">
        <v>132</v>
      </c>
      <c r="B32" s="173" t="s">
        <v>133</v>
      </c>
      <c r="C32" s="66" t="s">
        <v>134</v>
      </c>
      <c r="D32" s="100">
        <v>1</v>
      </c>
      <c r="E32" s="101">
        <v>1</v>
      </c>
      <c r="F32" s="101">
        <v>2</v>
      </c>
      <c r="G32" s="125">
        <v>2000</v>
      </c>
      <c r="H32" s="126">
        <v>2000</v>
      </c>
      <c r="I32" s="126"/>
      <c r="J32" s="126"/>
      <c r="K32" s="126"/>
      <c r="L32" s="126"/>
      <c r="M32" s="126"/>
      <c r="N32" s="126"/>
      <c r="O32" s="126"/>
      <c r="P32" s="126"/>
      <c r="Q32" s="126"/>
      <c r="R32" s="126"/>
      <c r="S32" s="126"/>
      <c r="T32" s="127">
        <f t="shared" ref="T32:T33" si="15">SUM(H32:S32)</f>
        <v>2000</v>
      </c>
      <c r="U32" s="60"/>
      <c r="V32" s="3"/>
    </row>
    <row r="33" spans="1:22" ht="93.6" x14ac:dyDescent="0.3">
      <c r="A33" s="46" t="s">
        <v>135</v>
      </c>
      <c r="B33" s="174"/>
      <c r="C33" s="70" t="s">
        <v>136</v>
      </c>
      <c r="D33" s="94">
        <v>1</v>
      </c>
      <c r="E33" s="95">
        <v>2</v>
      </c>
      <c r="F33" s="95"/>
      <c r="G33" s="126">
        <v>52489.46</v>
      </c>
      <c r="H33" s="126"/>
      <c r="I33" s="126">
        <v>3489.46</v>
      </c>
      <c r="J33" s="126">
        <v>43000</v>
      </c>
      <c r="K33" s="126">
        <v>3000</v>
      </c>
      <c r="L33" s="126"/>
      <c r="M33" s="126"/>
      <c r="N33" s="126"/>
      <c r="O33" s="126"/>
      <c r="P33" s="126"/>
      <c r="Q33" s="126"/>
      <c r="R33" s="126"/>
      <c r="S33" s="126">
        <v>3000</v>
      </c>
      <c r="T33" s="127">
        <f t="shared" si="15"/>
        <v>52489.46</v>
      </c>
      <c r="U33" s="60"/>
      <c r="V33" s="3"/>
    </row>
    <row r="34" spans="1:22" ht="31.2" x14ac:dyDescent="0.3">
      <c r="A34" s="53" t="s">
        <v>42</v>
      </c>
      <c r="B34" s="128" t="s">
        <v>137</v>
      </c>
      <c r="C34" s="129"/>
      <c r="D34" s="129"/>
      <c r="E34" s="129"/>
      <c r="F34" s="130"/>
      <c r="G34" s="131">
        <f>G11*0.15</f>
        <v>6384.2723999999998</v>
      </c>
      <c r="H34" s="132">
        <f t="shared" ref="H34:L34" si="16">H11*0.15</f>
        <v>532.02269999999999</v>
      </c>
      <c r="I34" s="132">
        <f t="shared" si="16"/>
        <v>532.02269999999999</v>
      </c>
      <c r="J34" s="132">
        <f t="shared" si="16"/>
        <v>532.02269999999999</v>
      </c>
      <c r="K34" s="132">
        <f t="shared" si="16"/>
        <v>532.02269999999999</v>
      </c>
      <c r="L34" s="132">
        <f t="shared" si="16"/>
        <v>532.02269999999999</v>
      </c>
      <c r="M34" s="132">
        <f>M11*0.15</f>
        <v>532.02269999999999</v>
      </c>
      <c r="N34" s="132">
        <f t="shared" ref="N34:S34" si="17">N11*0.15</f>
        <v>532.02269999999999</v>
      </c>
      <c r="O34" s="132">
        <f t="shared" si="17"/>
        <v>532.02269999999999</v>
      </c>
      <c r="P34" s="132">
        <f t="shared" si="17"/>
        <v>532.02269999999999</v>
      </c>
      <c r="Q34" s="132">
        <f t="shared" si="17"/>
        <v>532.02269999999999</v>
      </c>
      <c r="R34" s="132">
        <f t="shared" si="17"/>
        <v>532.02269999999999</v>
      </c>
      <c r="S34" s="132">
        <f t="shared" si="17"/>
        <v>532.02269999999999</v>
      </c>
      <c r="T34" s="132">
        <f>SUM(H34:S34)</f>
        <v>6384.272399999998</v>
      </c>
      <c r="U34" s="60"/>
      <c r="V34" s="3"/>
    </row>
    <row r="35" spans="1:22" ht="15.6" x14ac:dyDescent="0.3">
      <c r="A35" s="53" t="s">
        <v>45</v>
      </c>
      <c r="B35" s="175" t="s">
        <v>138</v>
      </c>
      <c r="C35" s="176"/>
      <c r="D35" s="176"/>
      <c r="E35" s="176"/>
      <c r="F35" s="177"/>
      <c r="G35" s="117">
        <f>G11+G15+G30+G34</f>
        <v>212839.54839999997</v>
      </c>
      <c r="H35" s="118">
        <f>H10+H30+H34</f>
        <v>7578.8407000000007</v>
      </c>
      <c r="I35" s="118">
        <f t="shared" ref="I35:S35" si="18">I10+I30+I34</f>
        <v>21218.3007</v>
      </c>
      <c r="J35" s="118">
        <f t="shared" si="18"/>
        <v>78578.840700000001</v>
      </c>
      <c r="K35" s="118">
        <f t="shared" si="18"/>
        <v>12178.840699999999</v>
      </c>
      <c r="L35" s="118">
        <f t="shared" si="18"/>
        <v>9228.8406999999988</v>
      </c>
      <c r="M35" s="118">
        <f t="shared" si="18"/>
        <v>16204.840699999999</v>
      </c>
      <c r="N35" s="118">
        <f t="shared" si="18"/>
        <v>7578.8407000000007</v>
      </c>
      <c r="O35" s="118">
        <f t="shared" si="18"/>
        <v>12704.840699999999</v>
      </c>
      <c r="P35" s="118">
        <f t="shared" si="18"/>
        <v>7728.8407000000007</v>
      </c>
      <c r="Q35" s="118">
        <f t="shared" si="18"/>
        <v>14704.840699999999</v>
      </c>
      <c r="R35" s="118">
        <f t="shared" si="18"/>
        <v>6728.8407000000007</v>
      </c>
      <c r="S35" s="118">
        <f t="shared" si="18"/>
        <v>18404.840700000001</v>
      </c>
      <c r="T35" s="133">
        <f>SUM(H35:S35)</f>
        <v>212839.5484</v>
      </c>
      <c r="U35" s="60"/>
      <c r="V35" s="3"/>
    </row>
    <row r="36" spans="1:22" x14ac:dyDescent="0.3">
      <c r="H36" s="135"/>
      <c r="I36" s="135"/>
      <c r="J36" s="135"/>
      <c r="K36" s="135"/>
      <c r="L36" s="135"/>
      <c r="M36" s="135"/>
      <c r="N36" s="135"/>
      <c r="O36" s="135"/>
      <c r="P36" s="135"/>
      <c r="Q36" s="135"/>
      <c r="R36" s="135"/>
      <c r="S36" s="135"/>
      <c r="T36" s="136"/>
    </row>
    <row r="37" spans="1:22" x14ac:dyDescent="0.3">
      <c r="H37" s="135"/>
      <c r="I37" s="135"/>
      <c r="J37" s="135"/>
      <c r="K37" s="135"/>
      <c r="L37" s="135"/>
      <c r="M37" s="135"/>
      <c r="N37" s="135"/>
      <c r="O37" s="135"/>
      <c r="P37" s="135"/>
      <c r="Q37" s="135"/>
      <c r="R37" s="135"/>
      <c r="S37" s="135"/>
      <c r="T37" s="136"/>
    </row>
    <row r="38" spans="1:22" x14ac:dyDescent="0.3">
      <c r="U38" s="138"/>
    </row>
  </sheetData>
  <mergeCells count="27">
    <mergeCell ref="S27:S28"/>
    <mergeCell ref="B32:B33"/>
    <mergeCell ref="B35:F35"/>
    <mergeCell ref="H8:S8"/>
    <mergeCell ref="S24:S25"/>
    <mergeCell ref="T24:T25"/>
    <mergeCell ref="H27:H28"/>
    <mergeCell ref="K27:K28"/>
    <mergeCell ref="M27:M28"/>
    <mergeCell ref="N27:N28"/>
    <mergeCell ref="O27:O28"/>
    <mergeCell ref="P27:P28"/>
    <mergeCell ref="Q27:Q28"/>
    <mergeCell ref="R27:R28"/>
    <mergeCell ref="M24:M25"/>
    <mergeCell ref="N24:N25"/>
    <mergeCell ref="O24:O25"/>
    <mergeCell ref="P24:P25"/>
    <mergeCell ref="Q24:Q25"/>
    <mergeCell ref="R24:R25"/>
    <mergeCell ref="L24:L25"/>
    <mergeCell ref="B3:C3"/>
    <mergeCell ref="B15:C15"/>
    <mergeCell ref="D24:D25"/>
    <mergeCell ref="F24:F25"/>
    <mergeCell ref="K24:K25"/>
    <mergeCell ref="B5:C5"/>
  </mergeCells>
  <conditionalFormatting sqref="V10:V35">
    <cfRule type="cellIs" dxfId="1" priority="1" operator="equal">
      <formula>"OK"</formula>
    </cfRule>
    <cfRule type="cellIs" dxfId="0" priority="2" operator="equal">
      <formula>"ERROR"</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Tegevuskava 2024</vt:lpstr>
      <vt:lpstr>Eelarve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Anneli Liblik</dc:creator>
  <cp:keywords/>
  <dc:description/>
  <cp:lastModifiedBy>Anneli Liblik</cp:lastModifiedBy>
  <cp:revision/>
  <dcterms:created xsi:type="dcterms:W3CDTF">2022-08-08T10:23:06Z</dcterms:created>
  <dcterms:modified xsi:type="dcterms:W3CDTF">2024-03-26T09:44:22Z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